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rsonal\کلینیک\"/>
    </mc:Choice>
  </mc:AlternateContent>
  <xr:revisionPtr revIDLastSave="0" documentId="8_{AE9A71CC-0CA5-4E27-A836-07CE764C499E}" xr6:coauthVersionLast="43" xr6:coauthVersionMax="43" xr10:uidLastSave="{00000000-0000-0000-0000-000000000000}"/>
  <bookViews>
    <workbookView xWindow="-108" yWindow="-108" windowWidth="20376" windowHeight="12240" tabRatio="580" xr2:uid="{00000000-000D-0000-FFFF-FFFF00000000}"/>
  </bookViews>
  <sheets>
    <sheet name="مرداد 1405" sheetId="15" r:id="rId1"/>
    <sheet name="برنامه پزشک" sheetId="1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F12" i="15" l="1"/>
  <c r="AG46" i="15"/>
  <c r="P46" i="15"/>
  <c r="Q46" i="15"/>
  <c r="R46" i="15"/>
  <c r="S46" i="15"/>
  <c r="T46" i="15"/>
  <c r="V46" i="15" s="1"/>
  <c r="U46" i="15"/>
  <c r="AC46" i="15"/>
  <c r="M46" i="15"/>
  <c r="AE46" i="15" s="1"/>
  <c r="Y31" i="15"/>
  <c r="X31" i="15"/>
  <c r="AA24" i="15"/>
  <c r="X19" i="15"/>
  <c r="AC19" i="15" s="1"/>
  <c r="T5" i="15"/>
  <c r="T6" i="15"/>
  <c r="T7" i="15"/>
  <c r="T8" i="15"/>
  <c r="T9" i="15"/>
  <c r="T10" i="15"/>
  <c r="T11" i="15"/>
  <c r="T12" i="15"/>
  <c r="T13" i="15"/>
  <c r="T14" i="15"/>
  <c r="T15" i="15"/>
  <c r="T16" i="15"/>
  <c r="T17" i="15"/>
  <c r="T18" i="15"/>
  <c r="T19" i="15"/>
  <c r="T20" i="15"/>
  <c r="T21" i="15"/>
  <c r="T22" i="15"/>
  <c r="T23" i="15"/>
  <c r="T24" i="15"/>
  <c r="T25" i="15"/>
  <c r="T26" i="15"/>
  <c r="T27" i="15"/>
  <c r="T28" i="15"/>
  <c r="T29" i="15"/>
  <c r="T30" i="15"/>
  <c r="T31" i="15"/>
  <c r="T32" i="15"/>
  <c r="T33" i="15"/>
  <c r="T34" i="15"/>
  <c r="T35" i="15"/>
  <c r="T36" i="15"/>
  <c r="T37" i="15"/>
  <c r="T38" i="15"/>
  <c r="T39" i="15"/>
  <c r="T40" i="15"/>
  <c r="T41" i="15"/>
  <c r="T42" i="15"/>
  <c r="T43" i="15"/>
  <c r="T44" i="15"/>
  <c r="T45" i="15"/>
  <c r="T4" i="15"/>
  <c r="S4" i="15"/>
  <c r="S18" i="15"/>
  <c r="M5" i="15"/>
  <c r="M6" i="15"/>
  <c r="M7" i="15"/>
  <c r="M8" i="15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AE21" i="15" s="1"/>
  <c r="M22" i="15"/>
  <c r="AE22" i="15" s="1"/>
  <c r="M23" i="15"/>
  <c r="AE23" i="15" s="1"/>
  <c r="M24" i="15"/>
  <c r="AE24" i="15" s="1"/>
  <c r="M25" i="15"/>
  <c r="AE25" i="15" s="1"/>
  <c r="M26" i="15"/>
  <c r="AE26" i="15" s="1"/>
  <c r="M27" i="15"/>
  <c r="AE27" i="15" s="1"/>
  <c r="M28" i="15"/>
  <c r="AE28" i="15" s="1"/>
  <c r="M29" i="15"/>
  <c r="AE29" i="15" s="1"/>
  <c r="M30" i="15"/>
  <c r="AE30" i="15" s="1"/>
  <c r="M31" i="15"/>
  <c r="AE31" i="15" s="1"/>
  <c r="M32" i="15"/>
  <c r="AE32" i="15" s="1"/>
  <c r="M33" i="15"/>
  <c r="AE33" i="15" s="1"/>
  <c r="M34" i="15"/>
  <c r="AE34" i="15" s="1"/>
  <c r="M35" i="15"/>
  <c r="AE35" i="15" s="1"/>
  <c r="M36" i="15"/>
  <c r="AE36" i="15" s="1"/>
  <c r="M37" i="15"/>
  <c r="AE37" i="15" s="1"/>
  <c r="M38" i="15"/>
  <c r="AE38" i="15" s="1"/>
  <c r="M39" i="15"/>
  <c r="AE39" i="15" s="1"/>
  <c r="M40" i="15"/>
  <c r="AE40" i="15" s="1"/>
  <c r="M41" i="15"/>
  <c r="AE41" i="15" s="1"/>
  <c r="M42" i="15"/>
  <c r="AE42" i="15" s="1"/>
  <c r="M43" i="15"/>
  <c r="AE43" i="15" s="1"/>
  <c r="M44" i="15"/>
  <c r="AE44" i="15" s="1"/>
  <c r="M45" i="15"/>
  <c r="AE45" i="15" s="1"/>
  <c r="M4" i="15"/>
  <c r="U4" i="15"/>
  <c r="AC5" i="15"/>
  <c r="AC6" i="15"/>
  <c r="AC7" i="15"/>
  <c r="AC8" i="15"/>
  <c r="AC9" i="15"/>
  <c r="AC10" i="15"/>
  <c r="AC11" i="15"/>
  <c r="AC12" i="15"/>
  <c r="AC13" i="15"/>
  <c r="AC14" i="15"/>
  <c r="AC15" i="15"/>
  <c r="AC16" i="15"/>
  <c r="AC17" i="15"/>
  <c r="AC18" i="15"/>
  <c r="AC20" i="15"/>
  <c r="AC21" i="15"/>
  <c r="AC22" i="15"/>
  <c r="AC23" i="15"/>
  <c r="AC24" i="15"/>
  <c r="AC25" i="15"/>
  <c r="AC26" i="15"/>
  <c r="AC27" i="15"/>
  <c r="AC28" i="15"/>
  <c r="AC29" i="15"/>
  <c r="AC30" i="15"/>
  <c r="AC31" i="15"/>
  <c r="AC32" i="15"/>
  <c r="AC33" i="15"/>
  <c r="AC34" i="15"/>
  <c r="AC35" i="15"/>
  <c r="AC36" i="15"/>
  <c r="AC37" i="15"/>
  <c r="AC38" i="15"/>
  <c r="AC39" i="15"/>
  <c r="AC40" i="15"/>
  <c r="AC41" i="15"/>
  <c r="AC42" i="15"/>
  <c r="AC43" i="15"/>
  <c r="AC44" i="15"/>
  <c r="AC45" i="15"/>
  <c r="AC4" i="15"/>
  <c r="R4" i="15"/>
  <c r="O46" i="15" l="1"/>
  <c r="AF46" i="15" s="1"/>
  <c r="P15" i="15"/>
  <c r="Q15" i="15"/>
  <c r="R15" i="15"/>
  <c r="S15" i="15"/>
  <c r="U15" i="15"/>
  <c r="AG15" i="15"/>
  <c r="AE15" i="15"/>
  <c r="S21" i="15"/>
  <c r="P12" i="15"/>
  <c r="Q12" i="15"/>
  <c r="R12" i="15"/>
  <c r="S12" i="15"/>
  <c r="U12" i="15"/>
  <c r="AG12" i="15"/>
  <c r="AE12" i="15"/>
  <c r="P8" i="15"/>
  <c r="Q8" i="15"/>
  <c r="R8" i="15"/>
  <c r="S8" i="15"/>
  <c r="U8" i="15"/>
  <c r="AG8" i="15"/>
  <c r="AE8" i="15"/>
  <c r="V15" i="15" l="1"/>
  <c r="V8" i="15"/>
  <c r="O15" i="15"/>
  <c r="O8" i="15"/>
  <c r="O30" i="15"/>
  <c r="P45" i="15"/>
  <c r="Q45" i="15"/>
  <c r="R45" i="15"/>
  <c r="S45" i="15"/>
  <c r="U45" i="15"/>
  <c r="AG45" i="15"/>
  <c r="P30" i="15"/>
  <c r="Q30" i="15"/>
  <c r="R30" i="15"/>
  <c r="S30" i="15"/>
  <c r="U30" i="15"/>
  <c r="AG30" i="15"/>
  <c r="AF15" i="15" l="1"/>
  <c r="V30" i="15"/>
  <c r="AF30" i="15" s="1"/>
  <c r="V45" i="15"/>
  <c r="AF8" i="15"/>
  <c r="O45" i="15"/>
  <c r="P44" i="15"/>
  <c r="Q44" i="15"/>
  <c r="R44" i="15"/>
  <c r="S44" i="15"/>
  <c r="U44" i="15"/>
  <c r="AG44" i="15"/>
  <c r="P43" i="15"/>
  <c r="Q43" i="15"/>
  <c r="R43" i="15"/>
  <c r="S43" i="15"/>
  <c r="U43" i="15"/>
  <c r="AG43" i="15"/>
  <c r="O42" i="15"/>
  <c r="P42" i="15"/>
  <c r="Q42" i="15"/>
  <c r="R42" i="15"/>
  <c r="S42" i="15"/>
  <c r="U42" i="15"/>
  <c r="AG42" i="15"/>
  <c r="P41" i="15"/>
  <c r="Q41" i="15"/>
  <c r="R41" i="15"/>
  <c r="S41" i="15"/>
  <c r="U41" i="15"/>
  <c r="AG41" i="15"/>
  <c r="O41" i="15"/>
  <c r="O40" i="15"/>
  <c r="P40" i="15"/>
  <c r="Q40" i="15"/>
  <c r="R40" i="15"/>
  <c r="S40" i="15"/>
  <c r="U40" i="15"/>
  <c r="AG40" i="15"/>
  <c r="P5" i="15"/>
  <c r="Q5" i="15"/>
  <c r="R5" i="15"/>
  <c r="S5" i="15"/>
  <c r="U5" i="15"/>
  <c r="P6" i="15"/>
  <c r="Q6" i="15"/>
  <c r="R6" i="15"/>
  <c r="S6" i="15"/>
  <c r="U6" i="15"/>
  <c r="P7" i="15"/>
  <c r="Q7" i="15"/>
  <c r="R7" i="15"/>
  <c r="S7" i="15"/>
  <c r="U7" i="15"/>
  <c r="V7" i="15" s="1"/>
  <c r="P9" i="15"/>
  <c r="Q9" i="15"/>
  <c r="R9" i="15"/>
  <c r="S9" i="15"/>
  <c r="U9" i="15"/>
  <c r="P10" i="15"/>
  <c r="Q10" i="15"/>
  <c r="R10" i="15"/>
  <c r="S10" i="15"/>
  <c r="U10" i="15"/>
  <c r="P11" i="15"/>
  <c r="Q11" i="15"/>
  <c r="R11" i="15"/>
  <c r="S11" i="15"/>
  <c r="U11" i="15"/>
  <c r="P13" i="15"/>
  <c r="Q13" i="15"/>
  <c r="R13" i="15"/>
  <c r="S13" i="15"/>
  <c r="U13" i="15"/>
  <c r="V13" i="15" s="1"/>
  <c r="P14" i="15"/>
  <c r="Q14" i="15"/>
  <c r="R14" i="15"/>
  <c r="S14" i="15"/>
  <c r="U14" i="15"/>
  <c r="P16" i="15"/>
  <c r="Q16" i="15"/>
  <c r="R16" i="15"/>
  <c r="S16" i="15"/>
  <c r="U16" i="15"/>
  <c r="P17" i="15"/>
  <c r="Q17" i="15"/>
  <c r="R17" i="15"/>
  <c r="S17" i="15"/>
  <c r="U17" i="15"/>
  <c r="P18" i="15"/>
  <c r="Q18" i="15"/>
  <c r="R18" i="15"/>
  <c r="U18" i="15"/>
  <c r="P19" i="15"/>
  <c r="Q19" i="15"/>
  <c r="R19" i="15"/>
  <c r="S19" i="15"/>
  <c r="U19" i="15"/>
  <c r="P20" i="15"/>
  <c r="Q20" i="15"/>
  <c r="R20" i="15"/>
  <c r="S20" i="15"/>
  <c r="U20" i="15"/>
  <c r="P21" i="15"/>
  <c r="Q21" i="15"/>
  <c r="R21" i="15"/>
  <c r="U21" i="15"/>
  <c r="P22" i="15"/>
  <c r="Q22" i="15"/>
  <c r="R22" i="15"/>
  <c r="S22" i="15"/>
  <c r="P23" i="15"/>
  <c r="Q23" i="15"/>
  <c r="R23" i="15"/>
  <c r="S23" i="15"/>
  <c r="U23" i="15"/>
  <c r="P24" i="15"/>
  <c r="Q24" i="15"/>
  <c r="R24" i="15"/>
  <c r="S24" i="15"/>
  <c r="U24" i="15"/>
  <c r="P25" i="15"/>
  <c r="Q25" i="15"/>
  <c r="R25" i="15"/>
  <c r="S25" i="15"/>
  <c r="U25" i="15"/>
  <c r="P26" i="15"/>
  <c r="Q26" i="15"/>
  <c r="R26" i="15"/>
  <c r="S26" i="15"/>
  <c r="U26" i="15"/>
  <c r="P27" i="15"/>
  <c r="Q27" i="15"/>
  <c r="R27" i="15"/>
  <c r="S27" i="15"/>
  <c r="U27" i="15"/>
  <c r="P28" i="15"/>
  <c r="Q28" i="15"/>
  <c r="R28" i="15"/>
  <c r="S28" i="15"/>
  <c r="U28" i="15"/>
  <c r="P29" i="15"/>
  <c r="Q29" i="15"/>
  <c r="R29" i="15"/>
  <c r="S29" i="15"/>
  <c r="U29" i="15"/>
  <c r="P31" i="15"/>
  <c r="Q31" i="15"/>
  <c r="R31" i="15"/>
  <c r="S31" i="15"/>
  <c r="U31" i="15"/>
  <c r="P32" i="15"/>
  <c r="Q32" i="15"/>
  <c r="R32" i="15"/>
  <c r="S32" i="15"/>
  <c r="U32" i="15"/>
  <c r="P33" i="15"/>
  <c r="Q33" i="15"/>
  <c r="R33" i="15"/>
  <c r="S33" i="15"/>
  <c r="U33" i="15"/>
  <c r="P34" i="15"/>
  <c r="Q34" i="15"/>
  <c r="R34" i="15"/>
  <c r="S34" i="15"/>
  <c r="U34" i="15"/>
  <c r="P35" i="15"/>
  <c r="Q35" i="15"/>
  <c r="R35" i="15"/>
  <c r="S35" i="15"/>
  <c r="U35" i="15"/>
  <c r="P36" i="15"/>
  <c r="Q36" i="15"/>
  <c r="R36" i="15"/>
  <c r="S36" i="15"/>
  <c r="U36" i="15"/>
  <c r="P37" i="15"/>
  <c r="Q37" i="15"/>
  <c r="R37" i="15"/>
  <c r="S37" i="15"/>
  <c r="U37" i="15"/>
  <c r="P38" i="15"/>
  <c r="Q38" i="15"/>
  <c r="R38" i="15"/>
  <c r="S38" i="15"/>
  <c r="U38" i="15"/>
  <c r="P39" i="15"/>
  <c r="Q39" i="15"/>
  <c r="R39" i="15"/>
  <c r="S39" i="15"/>
  <c r="U39" i="15"/>
  <c r="Q4" i="15"/>
  <c r="P4" i="15"/>
  <c r="AF45" i="15" l="1"/>
  <c r="V44" i="15"/>
  <c r="V41" i="15"/>
  <c r="AF41" i="15" s="1"/>
  <c r="V40" i="15"/>
  <c r="AF40" i="15" s="1"/>
  <c r="V38" i="15"/>
  <c r="V34" i="15"/>
  <c r="V29" i="15"/>
  <c r="V25" i="15"/>
  <c r="V37" i="15"/>
  <c r="V24" i="15"/>
  <c r="V17" i="15"/>
  <c r="V4" i="15"/>
  <c r="V36" i="15"/>
  <c r="V32" i="15"/>
  <c r="V27" i="15"/>
  <c r="V21" i="15"/>
  <c r="V16" i="15"/>
  <c r="V10" i="15"/>
  <c r="V5" i="15"/>
  <c r="V42" i="15"/>
  <c r="AF42" i="15" s="1"/>
  <c r="V33" i="15"/>
  <c r="V28" i="15"/>
  <c r="V18" i="15"/>
  <c r="V11" i="15"/>
  <c r="V6" i="15"/>
  <c r="V43" i="15"/>
  <c r="AF43" i="15" s="1"/>
  <c r="V39" i="15"/>
  <c r="V35" i="15"/>
  <c r="V31" i="15"/>
  <c r="V26" i="15"/>
  <c r="AF26" i="15" s="1"/>
  <c r="V14" i="15"/>
  <c r="V9" i="15"/>
  <c r="V23" i="15"/>
  <c r="V22" i="15"/>
  <c r="V20" i="15"/>
  <c r="V19" i="15"/>
  <c r="O44" i="15"/>
  <c r="O27" i="15"/>
  <c r="O4" i="15"/>
  <c r="O5" i="15"/>
  <c r="O7" i="15"/>
  <c r="O9" i="15"/>
  <c r="O10" i="15"/>
  <c r="O11" i="15"/>
  <c r="O13" i="15"/>
  <c r="AF13" i="15" s="1"/>
  <c r="O14" i="15"/>
  <c r="O16" i="15"/>
  <c r="O17" i="15"/>
  <c r="O18" i="15"/>
  <c r="O19" i="15"/>
  <c r="O20" i="15"/>
  <c r="O21" i="15"/>
  <c r="O22" i="15"/>
  <c r="O23" i="15"/>
  <c r="O24" i="15"/>
  <c r="O25" i="15"/>
  <c r="O28" i="15"/>
  <c r="O29" i="15"/>
  <c r="O31" i="15"/>
  <c r="O33" i="15"/>
  <c r="O34" i="15"/>
  <c r="O35" i="15"/>
  <c r="O36" i="15"/>
  <c r="O37" i="15"/>
  <c r="O38" i="15"/>
  <c r="O39" i="15"/>
  <c r="AF20" i="15" l="1"/>
  <c r="AF23" i="15"/>
  <c r="AF14" i="15"/>
  <c r="AF31" i="15"/>
  <c r="AF39" i="15"/>
  <c r="AF18" i="15"/>
  <c r="AF33" i="15"/>
  <c r="AF16" i="15"/>
  <c r="AF27" i="15"/>
  <c r="AF36" i="15"/>
  <c r="AF17" i="15"/>
  <c r="AF37" i="15"/>
  <c r="AF29" i="15"/>
  <c r="AF38" i="15"/>
  <c r="AF19" i="15"/>
  <c r="AF22" i="15"/>
  <c r="AF35" i="15"/>
  <c r="AF28" i="15"/>
  <c r="AF21" i="15"/>
  <c r="AF24" i="15"/>
  <c r="AF25" i="15"/>
  <c r="AF34" i="15"/>
  <c r="AF44" i="15"/>
  <c r="AF7" i="15"/>
  <c r="O32" i="15"/>
  <c r="AF32" i="15" s="1"/>
  <c r="AG39" i="15"/>
  <c r="AG38" i="15"/>
  <c r="AG37" i="15"/>
  <c r="AG36" i="15"/>
  <c r="AG35" i="15"/>
  <c r="AG34" i="15"/>
  <c r="AF6" i="15" l="1"/>
  <c r="AF9" i="15"/>
  <c r="AF4" i="15"/>
  <c r="AE9" i="15"/>
  <c r="AE11" i="15"/>
  <c r="AE13" i="15"/>
  <c r="AE14" i="15"/>
  <c r="AE17" i="15"/>
  <c r="AE18" i="15"/>
  <c r="AE19" i="15"/>
  <c r="AF5" i="15"/>
  <c r="AF10" i="15"/>
  <c r="AF11" i="15"/>
  <c r="AG33" i="15"/>
  <c r="AG32" i="15"/>
  <c r="AG31" i="15"/>
  <c r="AG29" i="15"/>
  <c r="AG28" i="15"/>
  <c r="AG27" i="15"/>
  <c r="AG26" i="15"/>
  <c r="AG25" i="15"/>
  <c r="AG24" i="15"/>
  <c r="AG23" i="15"/>
  <c r="AG22" i="15"/>
  <c r="AG21" i="15"/>
  <c r="AG20" i="15"/>
  <c r="AE20" i="15"/>
  <c r="AG19" i="15"/>
  <c r="AG18" i="15"/>
  <c r="AG17" i="15"/>
  <c r="AG16" i="15"/>
  <c r="AE16" i="15"/>
  <c r="AG14" i="15"/>
  <c r="AG13" i="15"/>
  <c r="AG11" i="15"/>
  <c r="AG10" i="15"/>
  <c r="AE10" i="15"/>
  <c r="AG9" i="15"/>
  <c r="AG7" i="15"/>
  <c r="AE7" i="15"/>
  <c r="AG6" i="15"/>
  <c r="AE6" i="15"/>
  <c r="AG5" i="15"/>
  <c r="AE5" i="15"/>
  <c r="AG4" i="15"/>
  <c r="AE4" i="15" l="1"/>
</calcChain>
</file>

<file path=xl/sharedStrings.xml><?xml version="1.0" encoding="utf-8"?>
<sst xmlns="http://schemas.openxmlformats.org/spreadsheetml/2006/main" count="361" uniqueCount="139">
  <si>
    <t>نام و نام خانوادگی</t>
  </si>
  <si>
    <t>ردیف</t>
  </si>
  <si>
    <t>هفته اول</t>
  </si>
  <si>
    <t>هفته دوم</t>
  </si>
  <si>
    <t>هفته سوم</t>
  </si>
  <si>
    <t>هفته چهارم</t>
  </si>
  <si>
    <t xml:space="preserve">رشته تخصصی </t>
  </si>
  <si>
    <t>هفته پنجم</t>
  </si>
  <si>
    <t xml:space="preserve">تعداد ویزیت در ماه </t>
  </si>
  <si>
    <t xml:space="preserve">تعداد خدمت درماه </t>
  </si>
  <si>
    <t>توضیحات</t>
  </si>
  <si>
    <t xml:space="preserve">تعداد نوبت اخذ شده ( حضوری - سامانه ای )در هر بار حضور </t>
  </si>
  <si>
    <t>روزهای حضور در کلینیک در ماه</t>
  </si>
  <si>
    <t>جمع کل روزهای حضور در کلینیک</t>
  </si>
  <si>
    <t>جمع روز های موظفی  در ماه</t>
  </si>
  <si>
    <t>تعداد کل نوبت اخذ شده در ماه</t>
  </si>
  <si>
    <t>تعداد روزهای حضور/ کل موظفی در ماه(درصد)</t>
  </si>
  <si>
    <t>تعداد نوبت در نظر گرفته شده توسط پزشک/تعداد نوبت استاندارد(درصد)</t>
  </si>
  <si>
    <t>تعداد نوبت در نظر گرفته شده در هر بار حضور، توسط پزشک</t>
  </si>
  <si>
    <t>تعداد ویزیت در هر بار حضور پزشک</t>
  </si>
  <si>
    <t>نوع رابطه  استخدامی ( ضریب کا درمانی، آموزشی، رسمی، ماده 22)</t>
  </si>
  <si>
    <t>تعداد نوبت اخذ شده توسط بیمار در ماه/ تعداد نوبت در نظر گرفته شده توسط پزشک در ماه(درصد)</t>
  </si>
  <si>
    <t>تعداد نوبت در نظر گرفته شده در هر ماه، توسط پزشک</t>
  </si>
  <si>
    <t>ایام کاری در هفته در کلینیک  (ذکر نام روزهای هفته و صبح و عصر )</t>
  </si>
  <si>
    <t>دکتر عالی نژاد</t>
  </si>
  <si>
    <t xml:space="preserve"> متخصص اطفال</t>
  </si>
  <si>
    <t>k</t>
  </si>
  <si>
    <t>یکشنبه وسه شنبه صبح</t>
  </si>
  <si>
    <t>متخصص اطفال</t>
  </si>
  <si>
    <t>دکتر طباطبایی</t>
  </si>
  <si>
    <t>شنبه صبح</t>
  </si>
  <si>
    <t>دکتر ارجمند</t>
  </si>
  <si>
    <t>سه شنبه صبح</t>
  </si>
  <si>
    <t>دکتراخوند زاده</t>
  </si>
  <si>
    <t>دوشبه صبح</t>
  </si>
  <si>
    <t>متخصص قلب</t>
  </si>
  <si>
    <t>سعید نورزاد</t>
  </si>
  <si>
    <t>2k</t>
  </si>
  <si>
    <t>فاطمه شیخی پور</t>
  </si>
  <si>
    <t>دوشنبه وپنج شنبه صبح</t>
  </si>
  <si>
    <t>علیرضا درخشان</t>
  </si>
  <si>
    <t>یکشنبه وسه شنبه عصر</t>
  </si>
  <si>
    <t>متخصص پوست</t>
  </si>
  <si>
    <t>ایدا نوری</t>
  </si>
  <si>
    <t>سه شنبه عصر</t>
  </si>
  <si>
    <t>شبنم کوشک</t>
  </si>
  <si>
    <t>چهارشنبه</t>
  </si>
  <si>
    <t>متخصص عفونی</t>
  </si>
  <si>
    <t>سلطان محمد</t>
  </si>
  <si>
    <t>حسین مظاهری</t>
  </si>
  <si>
    <t>متخصص طب سنتی</t>
  </si>
  <si>
    <t>مهدی صالحی</t>
  </si>
  <si>
    <t>شنبه صبح -سه شنبه صبح-چهارشنبه صبح</t>
  </si>
  <si>
    <t>متخصص  طب سنتی</t>
  </si>
  <si>
    <t>دکتر اکبری</t>
  </si>
  <si>
    <t xml:space="preserve">از شنبه تا چهار شنبه صبح </t>
  </si>
  <si>
    <t>مژگان ضیغمی</t>
  </si>
  <si>
    <t>شنبه وسه شنبه</t>
  </si>
  <si>
    <t>اکرم مرادی</t>
  </si>
  <si>
    <t>متخصص جراحی اعصاب</t>
  </si>
  <si>
    <t>محمد قلعه یی</t>
  </si>
  <si>
    <t>دوشنبه عصر</t>
  </si>
  <si>
    <t>بینایی سنجی</t>
  </si>
  <si>
    <t>فلورا حیدر بیگی</t>
  </si>
  <si>
    <t xml:space="preserve">یکشنبه صبح </t>
  </si>
  <si>
    <t xml:space="preserve">متخصص زنان </t>
  </si>
  <si>
    <t>سمانه خیر آب</t>
  </si>
  <si>
    <t>متغییر</t>
  </si>
  <si>
    <t xml:space="preserve">مینا خدام </t>
  </si>
  <si>
    <t>ملیکا رحمت اللهی</t>
  </si>
  <si>
    <t>مائده معصوم زاده</t>
  </si>
  <si>
    <t>متخصص دیابت</t>
  </si>
  <si>
    <t>جواد جواهری</t>
  </si>
  <si>
    <t>متخصص داخلی</t>
  </si>
  <si>
    <t>علی غیاث آّبادی</t>
  </si>
  <si>
    <t>شنبه و یکشنبه عصر</t>
  </si>
  <si>
    <t>دوشنبه صبح</t>
  </si>
  <si>
    <t>متخصص چشم</t>
  </si>
  <si>
    <t>فرشته فرهادی</t>
  </si>
  <si>
    <t>محسن دهیوده</t>
  </si>
  <si>
    <t>جواد بابکی</t>
  </si>
  <si>
    <t>چهارشنبه صبح</t>
  </si>
  <si>
    <t>متخصص قلب اظفال</t>
  </si>
  <si>
    <t>یزدان قندی</t>
  </si>
  <si>
    <t>شنبه الی پنجشنبه</t>
  </si>
  <si>
    <t>متخصص اعصاب و روان</t>
  </si>
  <si>
    <t>مرتضی مهر منش</t>
  </si>
  <si>
    <t>یکشنبه صبح- دوشنبه و چهارشنبه عصر</t>
  </si>
  <si>
    <t>دکتر طالوعی</t>
  </si>
  <si>
    <t>یکشنبه و سه شنبه عصر</t>
  </si>
  <si>
    <t>پریسا رجبی</t>
  </si>
  <si>
    <t>دوشنبه و چهار شنبه عصر</t>
  </si>
  <si>
    <t>رها براتی</t>
  </si>
  <si>
    <t>شنبه و دوشنبه صبح</t>
  </si>
  <si>
    <t>سحر قائمی</t>
  </si>
  <si>
    <t>چهار شنبه صبح</t>
  </si>
  <si>
    <t>متخصص آنکلوژی</t>
  </si>
  <si>
    <t>عفت مشهدی</t>
  </si>
  <si>
    <t>یکشنبه و پنجشنبه صبح</t>
  </si>
  <si>
    <t>دوشنبه وجهارشنبه</t>
  </si>
  <si>
    <t>یکشنبه صبح ودوشنبه-سه شنبه-چهارشنبه</t>
  </si>
  <si>
    <t>متخصص جراحی عمومی</t>
  </si>
  <si>
    <t>کامیار وحیدی</t>
  </si>
  <si>
    <t>دوشنبه صبح و عصر</t>
  </si>
  <si>
    <t>محمد رضا رضایی</t>
  </si>
  <si>
    <t>یکشنبه صبح</t>
  </si>
  <si>
    <t>محمد جعفری ندوشن</t>
  </si>
  <si>
    <t xml:space="preserve">سه شنبه صبح </t>
  </si>
  <si>
    <t xml:space="preserve">آرمین فاتح </t>
  </si>
  <si>
    <t>شنبه</t>
  </si>
  <si>
    <t xml:space="preserve">یکشنبه </t>
  </si>
  <si>
    <t>دوشنبه</t>
  </si>
  <si>
    <t>چهار شنبه</t>
  </si>
  <si>
    <t xml:space="preserve">پنجشنبه </t>
  </si>
  <si>
    <t>صبح</t>
  </si>
  <si>
    <t>عصر</t>
  </si>
  <si>
    <t>سه شنبه</t>
  </si>
  <si>
    <t>دوشنبه وجهارشنبه صبح</t>
  </si>
  <si>
    <t>شنبه وسه شنبه صبح</t>
  </si>
  <si>
    <t>جواد صابری</t>
  </si>
  <si>
    <t xml:space="preserve">از شنبه تا پنج شنبه صبح </t>
  </si>
  <si>
    <t>سونو گرافی</t>
  </si>
  <si>
    <t>گلاره سعید پور</t>
  </si>
  <si>
    <t>چهرشنبه عصر -پنجشنبه صبح</t>
  </si>
  <si>
    <t>دوشبه و چهارشنبه عصر</t>
  </si>
  <si>
    <t>امیر تاجی</t>
  </si>
  <si>
    <t>شنبه عصر</t>
  </si>
  <si>
    <t>محمد رضا پورانی</t>
  </si>
  <si>
    <t>یکشنبه عصر دوشنبه صبح</t>
  </si>
  <si>
    <t>آأذین ابراهیمی</t>
  </si>
  <si>
    <t>آذین ابراهیمی</t>
  </si>
  <si>
    <t>برنامه کاری پزشکان متخصص در کلینیک کوثرماه مرداد سال1405</t>
  </si>
  <si>
    <t>هفته ششم</t>
  </si>
  <si>
    <t>هفته
 چهارم</t>
  </si>
  <si>
    <t>هفته 
اول</t>
  </si>
  <si>
    <t>هفته
 اول</t>
  </si>
  <si>
    <t>هفته
دوم</t>
  </si>
  <si>
    <t>حسن احمدی</t>
  </si>
  <si>
    <t>شنبه و چهارشنبه صبح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</si>
</sst>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B Nazanin"/>
      <family val="2"/>
    </font>
    <font>
      <b/>
      <sz val="12"/>
      <color theme="1"/>
      <name val="B Nazanin"/>
      <charset val="178"/>
    </font>
    <font>
      <b/>
      <sz val="11"/>
      <color theme="1"/>
      <name val="B Nazanin"/>
      <charset val="178"/>
    </font>
    <font>
      <sz val="11"/>
      <color theme="1"/>
      <name val="Times New Roman"/>
      <family val="1"/>
    </font>
    <font>
      <sz val="11"/>
      <color theme="1"/>
      <name val="B Nazanin"/>
      <family val="2"/>
    </font>
    <font>
      <b/>
      <sz val="9"/>
      <color theme="1"/>
      <name val="B Nazanin"/>
      <charset val="178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" fontId="0" fillId="7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0" fillId="0" borderId="12" xfId="0" applyBorder="1"/>
    <xf numFmtId="0" fontId="0" fillId="14" borderId="12" xfId="0" applyFill="1" applyBorder="1"/>
    <xf numFmtId="0" fontId="2" fillId="10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14" borderId="1" xfId="0" applyFill="1" applyBorder="1"/>
    <xf numFmtId="0" fontId="0" fillId="13" borderId="1" xfId="0" applyFill="1" applyBorder="1"/>
    <xf numFmtId="0" fontId="0" fillId="0" borderId="1" xfId="0" applyBorder="1"/>
    <xf numFmtId="0" fontId="2" fillId="11" borderId="11" xfId="0" applyFont="1" applyFill="1" applyBorder="1" applyAlignment="1">
      <alignment horizontal="center" vertical="center"/>
    </xf>
    <xf numFmtId="0" fontId="0" fillId="15" borderId="1" xfId="0" applyFill="1" applyBorder="1"/>
    <xf numFmtId="0" fontId="2" fillId="11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2" fillId="11" borderId="9" xfId="0" applyFont="1" applyFill="1" applyBorder="1" applyAlignment="1">
      <alignment horizontal="center" vertical="center"/>
    </xf>
    <xf numFmtId="0" fontId="2" fillId="11" borderId="11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/>
    </xf>
    <xf numFmtId="0" fontId="2" fillId="9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CC00FF"/>
      <color rgb="FF66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6"/>
  <sheetViews>
    <sheetView rightToLeft="1" tabSelected="1" topLeftCell="C1" zoomScale="98" zoomScaleNormal="98" workbookViewId="0">
      <pane ySplit="3" topLeftCell="A4" activePane="bottomLeft" state="frozen"/>
      <selection activeCell="B1" sqref="B1"/>
      <selection pane="bottomLeft" activeCell="F47" sqref="F47"/>
    </sheetView>
  </sheetViews>
  <sheetFormatPr defaultRowHeight="13.8"/>
  <cols>
    <col min="1" max="1" width="4.3984375" customWidth="1"/>
    <col min="2" max="2" width="16.69921875" bestFit="1" customWidth="1"/>
    <col min="3" max="3" width="15.19921875" customWidth="1"/>
    <col min="4" max="4" width="15.8984375" customWidth="1"/>
    <col min="5" max="5" width="32.8984375" customWidth="1"/>
    <col min="6" max="6" width="7.3984375" customWidth="1"/>
    <col min="7" max="7" width="5.09765625" customWidth="1"/>
    <col min="8" max="8" width="5" customWidth="1"/>
    <col min="9" max="9" width="5.19921875" customWidth="1"/>
    <col min="10" max="11" width="5.8984375" customWidth="1"/>
    <col min="12" max="12" width="6" customWidth="1"/>
    <col min="13" max="13" width="7.8984375" customWidth="1"/>
    <col min="15" max="15" width="8.69921875" customWidth="1"/>
    <col min="16" max="16" width="7.59765625" customWidth="1"/>
    <col min="17" max="17" width="5.59765625" customWidth="1"/>
    <col min="18" max="18" width="6" customWidth="1"/>
    <col min="19" max="20" width="5.19921875" customWidth="1"/>
    <col min="21" max="21" width="5.59765625" customWidth="1"/>
    <col min="23" max="23" width="7.3984375" customWidth="1"/>
    <col min="24" max="24" width="7" customWidth="1"/>
    <col min="25" max="25" width="5.69921875" customWidth="1"/>
    <col min="26" max="26" width="4.69921875" bestFit="1" customWidth="1"/>
    <col min="27" max="27" width="4.69921875" customWidth="1"/>
    <col min="28" max="28" width="5.19921875" customWidth="1"/>
    <col min="29" max="29" width="7" customWidth="1"/>
    <col min="30" max="30" width="7.09765625" customWidth="1"/>
    <col min="32" max="32" width="11.09765625" bestFit="1" customWidth="1"/>
    <col min="33" max="33" width="10.59765625" customWidth="1"/>
  </cols>
  <sheetData>
    <row r="1" spans="1:34" ht="25.5" customHeight="1">
      <c r="A1" s="51" t="s">
        <v>131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</row>
    <row r="2" spans="1:34" ht="21" customHeight="1">
      <c r="A2" s="53" t="s">
        <v>1</v>
      </c>
      <c r="B2" s="54" t="s">
        <v>6</v>
      </c>
      <c r="C2" s="55" t="s">
        <v>0</v>
      </c>
      <c r="D2" s="56" t="s">
        <v>20</v>
      </c>
      <c r="E2" s="57" t="s">
        <v>23</v>
      </c>
      <c r="F2" s="58" t="s">
        <v>14</v>
      </c>
      <c r="G2" s="60" t="s">
        <v>12</v>
      </c>
      <c r="H2" s="61"/>
      <c r="I2" s="61"/>
      <c r="J2" s="61"/>
      <c r="K2" s="61"/>
      <c r="L2" s="61"/>
      <c r="M2" s="62"/>
      <c r="N2" s="63" t="s">
        <v>18</v>
      </c>
      <c r="O2" s="63" t="s">
        <v>22</v>
      </c>
      <c r="P2" s="71" t="s">
        <v>11</v>
      </c>
      <c r="Q2" s="72"/>
      <c r="R2" s="72"/>
      <c r="S2" s="72"/>
      <c r="T2" s="72"/>
      <c r="U2" s="73"/>
      <c r="V2" s="65" t="s">
        <v>15</v>
      </c>
      <c r="W2" s="68" t="s">
        <v>19</v>
      </c>
      <c r="X2" s="69"/>
      <c r="Y2" s="69"/>
      <c r="Z2" s="69"/>
      <c r="AA2" s="69"/>
      <c r="AB2" s="70"/>
      <c r="AC2" s="74" t="s">
        <v>8</v>
      </c>
      <c r="AD2" s="48" t="s">
        <v>9</v>
      </c>
      <c r="AE2" s="49" t="s">
        <v>16</v>
      </c>
      <c r="AF2" s="49" t="s">
        <v>21</v>
      </c>
      <c r="AG2" s="49" t="s">
        <v>17</v>
      </c>
      <c r="AH2" s="67" t="s">
        <v>10</v>
      </c>
    </row>
    <row r="3" spans="1:34" ht="119.25" customHeight="1">
      <c r="A3" s="53"/>
      <c r="B3" s="54"/>
      <c r="C3" s="55"/>
      <c r="D3" s="56"/>
      <c r="E3" s="57"/>
      <c r="F3" s="59"/>
      <c r="G3" s="2" t="s">
        <v>2</v>
      </c>
      <c r="H3" s="2" t="s">
        <v>3</v>
      </c>
      <c r="I3" s="2" t="s">
        <v>4</v>
      </c>
      <c r="J3" s="2" t="s">
        <v>5</v>
      </c>
      <c r="K3" s="2" t="s">
        <v>7</v>
      </c>
      <c r="L3" s="2" t="s">
        <v>132</v>
      </c>
      <c r="M3" s="2" t="s">
        <v>13</v>
      </c>
      <c r="N3" s="64"/>
      <c r="O3" s="64"/>
      <c r="P3" s="9" t="s">
        <v>134</v>
      </c>
      <c r="Q3" s="9" t="s">
        <v>3</v>
      </c>
      <c r="R3" s="9" t="s">
        <v>4</v>
      </c>
      <c r="S3" s="9" t="s">
        <v>5</v>
      </c>
      <c r="T3" s="9" t="s">
        <v>7</v>
      </c>
      <c r="U3" s="9" t="s">
        <v>132</v>
      </c>
      <c r="V3" s="66"/>
      <c r="W3" s="1" t="s">
        <v>135</v>
      </c>
      <c r="X3" s="39" t="s">
        <v>136</v>
      </c>
      <c r="Y3" s="1" t="s">
        <v>4</v>
      </c>
      <c r="Z3" s="39" t="s">
        <v>133</v>
      </c>
      <c r="AA3" s="39" t="s">
        <v>7</v>
      </c>
      <c r="AB3" s="1" t="s">
        <v>132</v>
      </c>
      <c r="AC3" s="74"/>
      <c r="AD3" s="48"/>
      <c r="AE3" s="50"/>
      <c r="AF3" s="50"/>
      <c r="AG3" s="50"/>
      <c r="AH3" s="67"/>
    </row>
    <row r="4" spans="1:34" ht="18.600000000000001">
      <c r="A4" s="4">
        <v>1</v>
      </c>
      <c r="B4" s="5" t="s">
        <v>25</v>
      </c>
      <c r="C4" s="6" t="s">
        <v>24</v>
      </c>
      <c r="D4" s="3" t="s">
        <v>26</v>
      </c>
      <c r="E4" s="13" t="s">
        <v>27</v>
      </c>
      <c r="F4" s="14">
        <v>7</v>
      </c>
      <c r="G4" s="14">
        <v>0</v>
      </c>
      <c r="H4" s="15">
        <v>0</v>
      </c>
      <c r="I4" s="15">
        <v>1</v>
      </c>
      <c r="J4" s="15">
        <v>1</v>
      </c>
      <c r="K4" s="15">
        <v>0</v>
      </c>
      <c r="L4" s="15">
        <v>0</v>
      </c>
      <c r="M4" s="15">
        <f>L4+K4+J4+I4+H4+G4</f>
        <v>2</v>
      </c>
      <c r="N4" s="12">
        <v>20</v>
      </c>
      <c r="O4" s="12">
        <f>M4*N4</f>
        <v>40</v>
      </c>
      <c r="P4" s="14">
        <f>G4*N4</f>
        <v>0</v>
      </c>
      <c r="Q4" s="15">
        <f>N4*H4</f>
        <v>0</v>
      </c>
      <c r="R4" s="15">
        <f>I4*N4</f>
        <v>20</v>
      </c>
      <c r="S4" s="15">
        <f>N4*J4</f>
        <v>20</v>
      </c>
      <c r="T4" s="15">
        <f>N4*K4</f>
        <v>0</v>
      </c>
      <c r="U4" s="15">
        <f>L4*N4</f>
        <v>0</v>
      </c>
      <c r="V4" s="8">
        <f>U4+T4+S4+R4+Q4+P4</f>
        <v>40</v>
      </c>
      <c r="W4" s="16">
        <v>0</v>
      </c>
      <c r="X4" s="16">
        <v>0</v>
      </c>
      <c r="Y4" s="16">
        <v>10</v>
      </c>
      <c r="Z4" s="16">
        <v>16</v>
      </c>
      <c r="AA4" s="16">
        <v>0</v>
      </c>
      <c r="AB4" s="16">
        <v>0</v>
      </c>
      <c r="AC4" s="17">
        <f>SUM(W4:AB4)</f>
        <v>26</v>
      </c>
      <c r="AD4" s="7">
        <v>0</v>
      </c>
      <c r="AE4" s="18">
        <f t="shared" ref="AE4:AE46" si="0">(M4/F4)*100</f>
        <v>28.571428571428569</v>
      </c>
      <c r="AF4" s="10">
        <f>(V4/O4)*100</f>
        <v>100</v>
      </c>
      <c r="AG4" s="7">
        <f>(N4/20)*100</f>
        <v>100</v>
      </c>
      <c r="AH4" s="11"/>
    </row>
    <row r="5" spans="1:34" ht="18.600000000000001">
      <c r="A5" s="4">
        <v>2</v>
      </c>
      <c r="B5" s="5" t="s">
        <v>28</v>
      </c>
      <c r="C5" s="6" t="s">
        <v>29</v>
      </c>
      <c r="D5" s="3" t="s">
        <v>26</v>
      </c>
      <c r="E5" s="13" t="s">
        <v>30</v>
      </c>
      <c r="F5" s="19">
        <v>5</v>
      </c>
      <c r="G5" s="14">
        <v>0</v>
      </c>
      <c r="H5" s="15">
        <v>1</v>
      </c>
      <c r="I5" s="15">
        <v>0</v>
      </c>
      <c r="J5" s="15">
        <v>1</v>
      </c>
      <c r="K5" s="15">
        <v>0</v>
      </c>
      <c r="L5" s="15">
        <v>0</v>
      </c>
      <c r="M5" s="15">
        <f t="shared" ref="M5:M46" si="1">L5+K5+J5+I5+H5+G5</f>
        <v>2</v>
      </c>
      <c r="N5" s="12">
        <v>20</v>
      </c>
      <c r="O5" s="12">
        <f t="shared" ref="O5:O44" si="2">M5*N5</f>
        <v>40</v>
      </c>
      <c r="P5" s="14">
        <f t="shared" ref="P5:P44" si="3">G5*N5</f>
        <v>0</v>
      </c>
      <c r="Q5" s="15">
        <f t="shared" ref="Q5:Q44" si="4">N5*H5</f>
        <v>20</v>
      </c>
      <c r="R5" s="15">
        <f t="shared" ref="R5:R44" si="5">I5*N5</f>
        <v>0</v>
      </c>
      <c r="S5" s="15">
        <f t="shared" ref="S5:S44" si="6">N5*J5</f>
        <v>20</v>
      </c>
      <c r="T5" s="15">
        <f t="shared" ref="T5:T45" si="7">N5*K5</f>
        <v>0</v>
      </c>
      <c r="U5" s="15">
        <f t="shared" ref="U5:U44" si="8">L5*N5</f>
        <v>0</v>
      </c>
      <c r="V5" s="8">
        <f t="shared" ref="V5:V45" si="9">U5+T5+S5+R5+Q5+P5</f>
        <v>40</v>
      </c>
      <c r="W5" s="16">
        <v>0</v>
      </c>
      <c r="X5" s="16">
        <v>5</v>
      </c>
      <c r="Y5" s="16">
        <v>0</v>
      </c>
      <c r="Z5" s="16">
        <v>5</v>
      </c>
      <c r="AA5" s="16">
        <v>0</v>
      </c>
      <c r="AB5" s="16">
        <v>0</v>
      </c>
      <c r="AC5" s="17">
        <f t="shared" ref="AC5:AC45" si="10">SUM(W5:AB5)</f>
        <v>10</v>
      </c>
      <c r="AD5" s="7">
        <v>0</v>
      </c>
      <c r="AE5" s="18">
        <f t="shared" si="0"/>
        <v>40</v>
      </c>
      <c r="AF5" s="10">
        <f t="shared" ref="AF5:AF46" si="11">(V5/O5)*100</f>
        <v>100</v>
      </c>
      <c r="AG5" s="7">
        <f t="shared" ref="AG5:AG44" si="12">(N5/20)*100</f>
        <v>100</v>
      </c>
      <c r="AH5" s="11"/>
    </row>
    <row r="6" spans="1:34" ht="18.600000000000001">
      <c r="A6" s="22">
        <v>3</v>
      </c>
      <c r="B6" s="5" t="s">
        <v>28</v>
      </c>
      <c r="C6" s="6" t="s">
        <v>31</v>
      </c>
      <c r="D6" s="3" t="s">
        <v>26</v>
      </c>
      <c r="E6" s="13" t="s">
        <v>32</v>
      </c>
      <c r="F6" s="19">
        <v>3</v>
      </c>
      <c r="G6" s="14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f t="shared" si="1"/>
        <v>0</v>
      </c>
      <c r="N6" s="12">
        <v>15</v>
      </c>
      <c r="O6" s="12">
        <v>1</v>
      </c>
      <c r="P6" s="14">
        <f t="shared" si="3"/>
        <v>0</v>
      </c>
      <c r="Q6" s="15">
        <f t="shared" si="4"/>
        <v>0</v>
      </c>
      <c r="R6" s="15">
        <f t="shared" si="5"/>
        <v>0</v>
      </c>
      <c r="S6" s="15">
        <f t="shared" si="6"/>
        <v>0</v>
      </c>
      <c r="T6" s="15">
        <f t="shared" si="7"/>
        <v>0</v>
      </c>
      <c r="U6" s="15">
        <f t="shared" si="8"/>
        <v>0</v>
      </c>
      <c r="V6" s="8">
        <f t="shared" si="9"/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7">
        <f t="shared" si="10"/>
        <v>0</v>
      </c>
      <c r="AD6" s="7">
        <v>0</v>
      </c>
      <c r="AE6" s="18">
        <f t="shared" si="0"/>
        <v>0</v>
      </c>
      <c r="AF6" s="10">
        <f t="shared" si="11"/>
        <v>0</v>
      </c>
      <c r="AG6" s="7">
        <f t="shared" si="12"/>
        <v>75</v>
      </c>
      <c r="AH6" s="11"/>
    </row>
    <row r="7" spans="1:34" ht="18.600000000000001">
      <c r="A7" s="22">
        <v>4</v>
      </c>
      <c r="B7" s="5" t="s">
        <v>28</v>
      </c>
      <c r="C7" s="6" t="s">
        <v>33</v>
      </c>
      <c r="D7" s="3" t="s">
        <v>26</v>
      </c>
      <c r="E7" s="13" t="s">
        <v>34</v>
      </c>
      <c r="F7" s="19">
        <v>4</v>
      </c>
      <c r="G7" s="14">
        <v>0</v>
      </c>
      <c r="H7" s="15">
        <v>0</v>
      </c>
      <c r="I7" s="15">
        <v>1</v>
      </c>
      <c r="J7" s="15">
        <v>1</v>
      </c>
      <c r="K7" s="15">
        <v>0</v>
      </c>
      <c r="L7" s="15">
        <v>0</v>
      </c>
      <c r="M7" s="15">
        <f t="shared" si="1"/>
        <v>2</v>
      </c>
      <c r="N7" s="12">
        <v>20</v>
      </c>
      <c r="O7" s="12">
        <f t="shared" si="2"/>
        <v>40</v>
      </c>
      <c r="P7" s="14">
        <f t="shared" si="3"/>
        <v>0</v>
      </c>
      <c r="Q7" s="15">
        <f t="shared" si="4"/>
        <v>0</v>
      </c>
      <c r="R7" s="15">
        <f t="shared" si="5"/>
        <v>20</v>
      </c>
      <c r="S7" s="15">
        <f t="shared" si="6"/>
        <v>20</v>
      </c>
      <c r="T7" s="15">
        <f t="shared" si="7"/>
        <v>0</v>
      </c>
      <c r="U7" s="15">
        <f t="shared" si="8"/>
        <v>0</v>
      </c>
      <c r="V7" s="8">
        <f t="shared" si="9"/>
        <v>40</v>
      </c>
      <c r="W7" s="16">
        <v>0</v>
      </c>
      <c r="X7" s="16">
        <v>0</v>
      </c>
      <c r="Y7" s="16">
        <v>14</v>
      </c>
      <c r="Z7" s="16">
        <v>15</v>
      </c>
      <c r="AA7" s="16">
        <v>0</v>
      </c>
      <c r="AB7" s="16">
        <v>0</v>
      </c>
      <c r="AC7" s="17">
        <f t="shared" si="10"/>
        <v>29</v>
      </c>
      <c r="AD7" s="7">
        <v>0</v>
      </c>
      <c r="AE7" s="18">
        <f t="shared" si="0"/>
        <v>50</v>
      </c>
      <c r="AF7" s="10">
        <f>(V7/O7)*100</f>
        <v>100</v>
      </c>
      <c r="AG7" s="7">
        <f t="shared" si="12"/>
        <v>100</v>
      </c>
      <c r="AH7" s="11"/>
    </row>
    <row r="8" spans="1:34" ht="18.600000000000001">
      <c r="A8" s="35">
        <v>5</v>
      </c>
      <c r="B8" s="36" t="s">
        <v>28</v>
      </c>
      <c r="C8" s="37" t="s">
        <v>122</v>
      </c>
      <c r="D8" s="3" t="s">
        <v>37</v>
      </c>
      <c r="E8" s="13" t="s">
        <v>123</v>
      </c>
      <c r="F8" s="19">
        <v>7</v>
      </c>
      <c r="G8" s="14">
        <v>1</v>
      </c>
      <c r="H8" s="15">
        <v>0</v>
      </c>
      <c r="I8" s="15">
        <v>1</v>
      </c>
      <c r="J8" s="15">
        <v>2</v>
      </c>
      <c r="K8" s="15">
        <v>0</v>
      </c>
      <c r="L8" s="15">
        <v>0</v>
      </c>
      <c r="M8" s="15">
        <f t="shared" si="1"/>
        <v>4</v>
      </c>
      <c r="N8" s="12">
        <v>20</v>
      </c>
      <c r="O8" s="12">
        <f t="shared" si="2"/>
        <v>80</v>
      </c>
      <c r="P8" s="14">
        <f t="shared" si="3"/>
        <v>20</v>
      </c>
      <c r="Q8" s="15">
        <f t="shared" si="4"/>
        <v>0</v>
      </c>
      <c r="R8" s="15">
        <f t="shared" si="5"/>
        <v>20</v>
      </c>
      <c r="S8" s="15">
        <f t="shared" si="6"/>
        <v>40</v>
      </c>
      <c r="T8" s="15">
        <f t="shared" si="7"/>
        <v>0</v>
      </c>
      <c r="U8" s="15">
        <f t="shared" si="8"/>
        <v>0</v>
      </c>
      <c r="V8" s="8">
        <f t="shared" si="9"/>
        <v>80</v>
      </c>
      <c r="W8" s="16">
        <v>5</v>
      </c>
      <c r="X8" s="16">
        <v>0</v>
      </c>
      <c r="Y8" s="16">
        <v>5</v>
      </c>
      <c r="Z8" s="16">
        <v>5</v>
      </c>
      <c r="AA8" s="16">
        <v>0</v>
      </c>
      <c r="AB8" s="16">
        <v>0</v>
      </c>
      <c r="AC8" s="17">
        <f t="shared" si="10"/>
        <v>15</v>
      </c>
      <c r="AD8" s="7">
        <v>0</v>
      </c>
      <c r="AE8" s="18">
        <f t="shared" si="0"/>
        <v>57.142857142857139</v>
      </c>
      <c r="AF8" s="10">
        <f>(V8/O8)*100</f>
        <v>100</v>
      </c>
      <c r="AG8" s="7">
        <f t="shared" si="12"/>
        <v>100</v>
      </c>
      <c r="AH8" s="11"/>
    </row>
    <row r="9" spans="1:34" ht="18.600000000000001">
      <c r="A9" s="38">
        <v>6</v>
      </c>
      <c r="B9" s="5" t="s">
        <v>35</v>
      </c>
      <c r="C9" s="6" t="s">
        <v>36</v>
      </c>
      <c r="D9" s="3" t="s">
        <v>37</v>
      </c>
      <c r="E9" s="13" t="s">
        <v>124</v>
      </c>
      <c r="F9" s="19">
        <v>7</v>
      </c>
      <c r="G9" s="14">
        <v>0</v>
      </c>
      <c r="H9" s="15">
        <v>0</v>
      </c>
      <c r="I9" s="15">
        <v>2</v>
      </c>
      <c r="J9" s="15">
        <v>1</v>
      </c>
      <c r="K9" s="15">
        <v>2</v>
      </c>
      <c r="L9" s="15">
        <v>0</v>
      </c>
      <c r="M9" s="15">
        <f t="shared" si="1"/>
        <v>5</v>
      </c>
      <c r="N9" s="12">
        <v>30</v>
      </c>
      <c r="O9" s="12">
        <f t="shared" si="2"/>
        <v>150</v>
      </c>
      <c r="P9" s="14">
        <f t="shared" si="3"/>
        <v>0</v>
      </c>
      <c r="Q9" s="15">
        <f t="shared" si="4"/>
        <v>0</v>
      </c>
      <c r="R9" s="15">
        <f t="shared" si="5"/>
        <v>60</v>
      </c>
      <c r="S9" s="15">
        <f t="shared" si="6"/>
        <v>30</v>
      </c>
      <c r="T9" s="15">
        <f t="shared" si="7"/>
        <v>60</v>
      </c>
      <c r="U9" s="15">
        <f t="shared" si="8"/>
        <v>0</v>
      </c>
      <c r="V9" s="8">
        <f t="shared" si="9"/>
        <v>150</v>
      </c>
      <c r="W9" s="16">
        <v>0</v>
      </c>
      <c r="X9" s="16">
        <v>0</v>
      </c>
      <c r="Y9" s="16">
        <v>40</v>
      </c>
      <c r="Z9" s="16">
        <v>20</v>
      </c>
      <c r="AA9" s="16">
        <v>40</v>
      </c>
      <c r="AB9" s="16">
        <v>0</v>
      </c>
      <c r="AC9" s="17">
        <f t="shared" si="10"/>
        <v>100</v>
      </c>
      <c r="AD9" s="7">
        <v>25</v>
      </c>
      <c r="AE9" s="18">
        <f t="shared" si="0"/>
        <v>71.428571428571431</v>
      </c>
      <c r="AF9" s="10">
        <f t="shared" si="11"/>
        <v>100</v>
      </c>
      <c r="AG9" s="7">
        <f t="shared" si="12"/>
        <v>150</v>
      </c>
      <c r="AH9" s="11"/>
    </row>
    <row r="10" spans="1:34" ht="18.600000000000001">
      <c r="A10" s="38">
        <v>7</v>
      </c>
      <c r="B10" s="5" t="s">
        <v>35</v>
      </c>
      <c r="C10" s="6" t="s">
        <v>38</v>
      </c>
      <c r="D10" s="3" t="s">
        <v>37</v>
      </c>
      <c r="E10" s="13" t="s">
        <v>39</v>
      </c>
      <c r="F10" s="19">
        <v>8</v>
      </c>
      <c r="G10" s="14">
        <v>1</v>
      </c>
      <c r="H10" s="15">
        <v>2</v>
      </c>
      <c r="I10" s="15">
        <v>0</v>
      </c>
      <c r="J10" s="15">
        <v>1</v>
      </c>
      <c r="K10" s="15">
        <v>0</v>
      </c>
      <c r="L10" s="15">
        <v>0</v>
      </c>
      <c r="M10" s="15">
        <f t="shared" si="1"/>
        <v>4</v>
      </c>
      <c r="N10" s="12">
        <v>20</v>
      </c>
      <c r="O10" s="12">
        <f t="shared" si="2"/>
        <v>80</v>
      </c>
      <c r="P10" s="14">
        <f t="shared" si="3"/>
        <v>20</v>
      </c>
      <c r="Q10" s="15">
        <f t="shared" si="4"/>
        <v>40</v>
      </c>
      <c r="R10" s="15">
        <f t="shared" si="5"/>
        <v>0</v>
      </c>
      <c r="S10" s="15">
        <f t="shared" si="6"/>
        <v>20</v>
      </c>
      <c r="T10" s="15">
        <f t="shared" si="7"/>
        <v>0</v>
      </c>
      <c r="U10" s="15">
        <f t="shared" si="8"/>
        <v>0</v>
      </c>
      <c r="V10" s="8">
        <f t="shared" si="9"/>
        <v>80</v>
      </c>
      <c r="W10" s="16">
        <v>7</v>
      </c>
      <c r="X10" s="16">
        <v>12</v>
      </c>
      <c r="Y10" s="16">
        <v>0</v>
      </c>
      <c r="Z10" s="16">
        <v>10</v>
      </c>
      <c r="AA10" s="16">
        <v>0</v>
      </c>
      <c r="AB10" s="16">
        <v>0</v>
      </c>
      <c r="AC10" s="17">
        <f t="shared" si="10"/>
        <v>29</v>
      </c>
      <c r="AD10" s="7">
        <v>5</v>
      </c>
      <c r="AE10" s="18">
        <f t="shared" si="0"/>
        <v>50</v>
      </c>
      <c r="AF10" s="10">
        <f t="shared" si="11"/>
        <v>100</v>
      </c>
      <c r="AG10" s="7">
        <f t="shared" si="12"/>
        <v>100</v>
      </c>
      <c r="AH10" s="11"/>
    </row>
    <row r="11" spans="1:34" ht="18.600000000000001">
      <c r="A11" s="38">
        <v>8</v>
      </c>
      <c r="B11" s="5" t="s">
        <v>35</v>
      </c>
      <c r="C11" s="6" t="s">
        <v>40</v>
      </c>
      <c r="D11" s="3" t="s">
        <v>37</v>
      </c>
      <c r="E11" s="13" t="s">
        <v>41</v>
      </c>
      <c r="F11" s="19">
        <v>7</v>
      </c>
      <c r="G11" s="14">
        <v>0</v>
      </c>
      <c r="H11" s="15">
        <v>1</v>
      </c>
      <c r="I11" s="15">
        <v>1</v>
      </c>
      <c r="J11" s="15">
        <v>0</v>
      </c>
      <c r="K11" s="15">
        <v>2</v>
      </c>
      <c r="L11" s="15">
        <v>0</v>
      </c>
      <c r="M11" s="15">
        <f t="shared" si="1"/>
        <v>4</v>
      </c>
      <c r="N11" s="12">
        <v>30</v>
      </c>
      <c r="O11" s="12">
        <f t="shared" si="2"/>
        <v>120</v>
      </c>
      <c r="P11" s="14">
        <f t="shared" si="3"/>
        <v>0</v>
      </c>
      <c r="Q11" s="15">
        <f t="shared" si="4"/>
        <v>30</v>
      </c>
      <c r="R11" s="15">
        <f t="shared" si="5"/>
        <v>30</v>
      </c>
      <c r="S11" s="15">
        <f t="shared" si="6"/>
        <v>0</v>
      </c>
      <c r="T11" s="15">
        <f t="shared" si="7"/>
        <v>60</v>
      </c>
      <c r="U11" s="15">
        <f t="shared" si="8"/>
        <v>0</v>
      </c>
      <c r="V11" s="8">
        <f t="shared" si="9"/>
        <v>120</v>
      </c>
      <c r="W11" s="16">
        <v>0</v>
      </c>
      <c r="X11" s="16">
        <v>20</v>
      </c>
      <c r="Y11" s="16">
        <v>18</v>
      </c>
      <c r="Z11" s="16">
        <v>0</v>
      </c>
      <c r="AA11" s="16">
        <v>25</v>
      </c>
      <c r="AB11" s="16">
        <v>0</v>
      </c>
      <c r="AC11" s="17">
        <f t="shared" si="10"/>
        <v>63</v>
      </c>
      <c r="AD11" s="7">
        <v>20</v>
      </c>
      <c r="AE11" s="18">
        <f t="shared" si="0"/>
        <v>57.142857142857139</v>
      </c>
      <c r="AF11" s="10">
        <f t="shared" si="11"/>
        <v>100</v>
      </c>
      <c r="AG11" s="7">
        <f t="shared" si="12"/>
        <v>150</v>
      </c>
      <c r="AH11" s="11"/>
    </row>
    <row r="12" spans="1:34" ht="18.600000000000001">
      <c r="A12" s="38">
        <v>9</v>
      </c>
      <c r="B12" s="36" t="s">
        <v>35</v>
      </c>
      <c r="C12" s="37" t="s">
        <v>125</v>
      </c>
      <c r="D12" s="3" t="s">
        <v>37</v>
      </c>
      <c r="E12" s="13" t="s">
        <v>126</v>
      </c>
      <c r="F12" s="19">
        <v>5</v>
      </c>
      <c r="G12" s="14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f t="shared" si="1"/>
        <v>0</v>
      </c>
      <c r="N12" s="12">
        <v>30</v>
      </c>
      <c r="O12" s="12">
        <v>1</v>
      </c>
      <c r="P12" s="14">
        <f t="shared" si="3"/>
        <v>0</v>
      </c>
      <c r="Q12" s="15">
        <f t="shared" si="4"/>
        <v>0</v>
      </c>
      <c r="R12" s="15">
        <f t="shared" si="5"/>
        <v>0</v>
      </c>
      <c r="S12" s="15">
        <f t="shared" si="6"/>
        <v>0</v>
      </c>
      <c r="T12" s="15">
        <f t="shared" si="7"/>
        <v>0</v>
      </c>
      <c r="U12" s="15">
        <f t="shared" si="8"/>
        <v>0</v>
      </c>
      <c r="V12" s="8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7">
        <f t="shared" si="10"/>
        <v>0</v>
      </c>
      <c r="AD12" s="7">
        <v>0</v>
      </c>
      <c r="AE12" s="18">
        <f t="shared" si="0"/>
        <v>0</v>
      </c>
      <c r="AF12" s="10">
        <f t="shared" si="11"/>
        <v>0</v>
      </c>
      <c r="AG12" s="7">
        <f t="shared" si="12"/>
        <v>150</v>
      </c>
      <c r="AH12" s="11"/>
    </row>
    <row r="13" spans="1:34" ht="18.600000000000001">
      <c r="A13" s="38">
        <v>10</v>
      </c>
      <c r="B13" s="5" t="s">
        <v>42</v>
      </c>
      <c r="C13" s="6" t="s">
        <v>43</v>
      </c>
      <c r="D13" s="3" t="s">
        <v>37</v>
      </c>
      <c r="E13" s="13" t="s">
        <v>44</v>
      </c>
      <c r="F13" s="19">
        <v>3</v>
      </c>
      <c r="G13" s="14">
        <v>0</v>
      </c>
      <c r="H13" s="15">
        <v>1</v>
      </c>
      <c r="I13" s="15">
        <v>0</v>
      </c>
      <c r="J13" s="15">
        <v>1</v>
      </c>
      <c r="K13" s="15">
        <v>0</v>
      </c>
      <c r="L13" s="15">
        <v>0</v>
      </c>
      <c r="M13" s="15">
        <f t="shared" si="1"/>
        <v>2</v>
      </c>
      <c r="N13" s="12">
        <v>40</v>
      </c>
      <c r="O13" s="12">
        <f t="shared" si="2"/>
        <v>80</v>
      </c>
      <c r="P13" s="14">
        <f t="shared" si="3"/>
        <v>0</v>
      </c>
      <c r="Q13" s="15">
        <f t="shared" si="4"/>
        <v>40</v>
      </c>
      <c r="R13" s="15">
        <f t="shared" si="5"/>
        <v>0</v>
      </c>
      <c r="S13" s="15">
        <f t="shared" si="6"/>
        <v>40</v>
      </c>
      <c r="T13" s="15">
        <f t="shared" si="7"/>
        <v>0</v>
      </c>
      <c r="U13" s="15">
        <f t="shared" si="8"/>
        <v>0</v>
      </c>
      <c r="V13" s="8">
        <f t="shared" si="9"/>
        <v>80</v>
      </c>
      <c r="W13" s="16">
        <v>0</v>
      </c>
      <c r="X13" s="16">
        <v>12</v>
      </c>
      <c r="Y13" s="16">
        <v>0</v>
      </c>
      <c r="Z13" s="16">
        <v>30</v>
      </c>
      <c r="AA13" s="16">
        <v>0</v>
      </c>
      <c r="AB13" s="16">
        <v>0</v>
      </c>
      <c r="AC13" s="17">
        <f t="shared" si="10"/>
        <v>42</v>
      </c>
      <c r="AD13" s="7">
        <v>0</v>
      </c>
      <c r="AE13" s="18">
        <f t="shared" si="0"/>
        <v>66.666666666666657</v>
      </c>
      <c r="AF13" s="10">
        <f t="shared" si="11"/>
        <v>100</v>
      </c>
      <c r="AG13" s="7">
        <f t="shared" si="12"/>
        <v>200</v>
      </c>
      <c r="AH13" s="11"/>
    </row>
    <row r="14" spans="1:34" ht="18.600000000000001">
      <c r="A14" s="38">
        <v>11</v>
      </c>
      <c r="B14" s="5" t="s">
        <v>42</v>
      </c>
      <c r="C14" s="6" t="s">
        <v>45</v>
      </c>
      <c r="D14" s="3" t="s">
        <v>26</v>
      </c>
      <c r="E14" s="13" t="s">
        <v>46</v>
      </c>
      <c r="F14" s="19">
        <v>3</v>
      </c>
      <c r="G14" s="14">
        <v>0</v>
      </c>
      <c r="H14" s="15">
        <v>1</v>
      </c>
      <c r="I14" s="15">
        <v>1</v>
      </c>
      <c r="J14" s="15">
        <v>0</v>
      </c>
      <c r="K14" s="15">
        <v>1</v>
      </c>
      <c r="L14" s="15">
        <v>0</v>
      </c>
      <c r="M14" s="15">
        <f t="shared" si="1"/>
        <v>3</v>
      </c>
      <c r="N14" s="12">
        <v>30</v>
      </c>
      <c r="O14" s="12">
        <f t="shared" si="2"/>
        <v>90</v>
      </c>
      <c r="P14" s="14">
        <f t="shared" si="3"/>
        <v>0</v>
      </c>
      <c r="Q14" s="15">
        <f t="shared" si="4"/>
        <v>30</v>
      </c>
      <c r="R14" s="15">
        <f t="shared" si="5"/>
        <v>30</v>
      </c>
      <c r="S14" s="15">
        <f t="shared" si="6"/>
        <v>0</v>
      </c>
      <c r="T14" s="15">
        <f t="shared" si="7"/>
        <v>30</v>
      </c>
      <c r="U14" s="15">
        <f t="shared" si="8"/>
        <v>0</v>
      </c>
      <c r="V14" s="8">
        <f t="shared" si="9"/>
        <v>90</v>
      </c>
      <c r="W14" s="16">
        <v>0</v>
      </c>
      <c r="X14" s="16">
        <v>25</v>
      </c>
      <c r="Y14" s="16">
        <v>25</v>
      </c>
      <c r="Z14" s="16">
        <v>0</v>
      </c>
      <c r="AA14" s="16">
        <v>30</v>
      </c>
      <c r="AB14" s="16">
        <v>0</v>
      </c>
      <c r="AC14" s="17">
        <f t="shared" si="10"/>
        <v>80</v>
      </c>
      <c r="AD14" s="7">
        <v>0</v>
      </c>
      <c r="AE14" s="18">
        <f t="shared" si="0"/>
        <v>100</v>
      </c>
      <c r="AF14" s="10">
        <f t="shared" si="11"/>
        <v>100</v>
      </c>
      <c r="AG14" s="7">
        <f t="shared" si="12"/>
        <v>150</v>
      </c>
      <c r="AH14" s="11"/>
    </row>
    <row r="15" spans="1:34" ht="18.600000000000001">
      <c r="A15" s="38">
        <v>12</v>
      </c>
      <c r="B15" s="36" t="s">
        <v>42</v>
      </c>
      <c r="C15" s="37" t="s">
        <v>127</v>
      </c>
      <c r="D15" s="3" t="s">
        <v>37</v>
      </c>
      <c r="E15" s="13" t="s">
        <v>128</v>
      </c>
      <c r="F15" s="19">
        <v>8</v>
      </c>
      <c r="G15" s="14">
        <v>0</v>
      </c>
      <c r="H15" s="15">
        <v>2</v>
      </c>
      <c r="I15" s="15">
        <v>1</v>
      </c>
      <c r="J15" s="15">
        <v>1</v>
      </c>
      <c r="K15" s="15">
        <v>1</v>
      </c>
      <c r="L15" s="15">
        <v>0</v>
      </c>
      <c r="M15" s="15">
        <f t="shared" si="1"/>
        <v>5</v>
      </c>
      <c r="N15" s="12">
        <v>30</v>
      </c>
      <c r="O15" s="12">
        <f t="shared" si="2"/>
        <v>150</v>
      </c>
      <c r="P15" s="14">
        <f t="shared" si="3"/>
        <v>0</v>
      </c>
      <c r="Q15" s="15">
        <f t="shared" si="4"/>
        <v>60</v>
      </c>
      <c r="R15" s="15">
        <f t="shared" si="5"/>
        <v>30</v>
      </c>
      <c r="S15" s="15">
        <f t="shared" si="6"/>
        <v>30</v>
      </c>
      <c r="T15" s="15">
        <f t="shared" si="7"/>
        <v>30</v>
      </c>
      <c r="U15" s="15">
        <f t="shared" si="8"/>
        <v>0</v>
      </c>
      <c r="V15" s="8">
        <f t="shared" si="9"/>
        <v>150</v>
      </c>
      <c r="W15" s="16">
        <v>0</v>
      </c>
      <c r="X15" s="16">
        <v>10</v>
      </c>
      <c r="Y15" s="16">
        <v>12</v>
      </c>
      <c r="Z15" s="16">
        <v>15</v>
      </c>
      <c r="AA15" s="16">
        <v>11</v>
      </c>
      <c r="AB15" s="16">
        <v>0</v>
      </c>
      <c r="AC15" s="17">
        <f t="shared" si="10"/>
        <v>48</v>
      </c>
      <c r="AD15" s="7">
        <v>0</v>
      </c>
      <c r="AE15" s="18">
        <f t="shared" si="0"/>
        <v>62.5</v>
      </c>
      <c r="AF15" s="10">
        <f t="shared" si="11"/>
        <v>100</v>
      </c>
      <c r="AG15" s="7">
        <f t="shared" si="12"/>
        <v>150</v>
      </c>
      <c r="AH15" s="11"/>
    </row>
    <row r="16" spans="1:34" ht="18.600000000000001">
      <c r="A16" s="38">
        <v>13</v>
      </c>
      <c r="B16" s="5" t="s">
        <v>47</v>
      </c>
      <c r="C16" s="6" t="s">
        <v>48</v>
      </c>
      <c r="D16" s="3" t="s">
        <v>37</v>
      </c>
      <c r="E16" s="13" t="s">
        <v>99</v>
      </c>
      <c r="F16" s="19">
        <v>7</v>
      </c>
      <c r="G16" s="14">
        <v>0</v>
      </c>
      <c r="H16" s="15">
        <v>2</v>
      </c>
      <c r="I16" s="15">
        <v>2</v>
      </c>
      <c r="J16" s="15">
        <v>1</v>
      </c>
      <c r="K16" s="15">
        <v>2</v>
      </c>
      <c r="L16" s="15">
        <v>0</v>
      </c>
      <c r="M16" s="15">
        <f t="shared" si="1"/>
        <v>7</v>
      </c>
      <c r="N16" s="12">
        <v>30</v>
      </c>
      <c r="O16" s="12">
        <f t="shared" si="2"/>
        <v>210</v>
      </c>
      <c r="P16" s="14">
        <f t="shared" si="3"/>
        <v>0</v>
      </c>
      <c r="Q16" s="15">
        <f t="shared" si="4"/>
        <v>60</v>
      </c>
      <c r="R16" s="15">
        <f t="shared" si="5"/>
        <v>60</v>
      </c>
      <c r="S16" s="15">
        <f t="shared" si="6"/>
        <v>30</v>
      </c>
      <c r="T16" s="15">
        <f t="shared" si="7"/>
        <v>60</v>
      </c>
      <c r="U16" s="15">
        <f t="shared" si="8"/>
        <v>0</v>
      </c>
      <c r="V16" s="8">
        <f t="shared" si="9"/>
        <v>210</v>
      </c>
      <c r="W16" s="16">
        <v>0</v>
      </c>
      <c r="X16" s="16">
        <v>15</v>
      </c>
      <c r="Y16" s="16">
        <v>20</v>
      </c>
      <c r="Z16" s="16">
        <v>10</v>
      </c>
      <c r="AA16" s="16">
        <v>15</v>
      </c>
      <c r="AB16" s="16">
        <v>0</v>
      </c>
      <c r="AC16" s="17">
        <f t="shared" si="10"/>
        <v>60</v>
      </c>
      <c r="AD16" s="7">
        <v>0</v>
      </c>
      <c r="AE16" s="18">
        <f t="shared" si="0"/>
        <v>100</v>
      </c>
      <c r="AF16" s="10">
        <f t="shared" si="11"/>
        <v>100</v>
      </c>
      <c r="AG16" s="7">
        <f t="shared" si="12"/>
        <v>150</v>
      </c>
      <c r="AH16" s="11"/>
    </row>
    <row r="17" spans="1:34" ht="18.600000000000001">
      <c r="A17" s="38">
        <v>14</v>
      </c>
      <c r="B17" s="5" t="s">
        <v>47</v>
      </c>
      <c r="C17" s="6" t="s">
        <v>49</v>
      </c>
      <c r="D17" s="3" t="s">
        <v>37</v>
      </c>
      <c r="E17" s="13" t="s">
        <v>100</v>
      </c>
      <c r="F17" s="19">
        <v>14</v>
      </c>
      <c r="G17" s="14">
        <v>0</v>
      </c>
      <c r="H17" s="15">
        <v>2</v>
      </c>
      <c r="I17" s="15">
        <v>1</v>
      </c>
      <c r="J17" s="15">
        <v>3</v>
      </c>
      <c r="K17" s="15">
        <v>2</v>
      </c>
      <c r="L17" s="15">
        <v>0</v>
      </c>
      <c r="M17" s="15">
        <f t="shared" si="1"/>
        <v>8</v>
      </c>
      <c r="N17" s="12">
        <v>30</v>
      </c>
      <c r="O17" s="12">
        <f t="shared" si="2"/>
        <v>240</v>
      </c>
      <c r="P17" s="14">
        <f t="shared" si="3"/>
        <v>0</v>
      </c>
      <c r="Q17" s="15">
        <f t="shared" si="4"/>
        <v>60</v>
      </c>
      <c r="R17" s="15">
        <f t="shared" si="5"/>
        <v>30</v>
      </c>
      <c r="S17" s="15">
        <f t="shared" si="6"/>
        <v>90</v>
      </c>
      <c r="T17" s="15">
        <f t="shared" si="7"/>
        <v>60</v>
      </c>
      <c r="U17" s="15">
        <f t="shared" si="8"/>
        <v>0</v>
      </c>
      <c r="V17" s="8">
        <f t="shared" si="9"/>
        <v>240</v>
      </c>
      <c r="W17" s="16">
        <v>0</v>
      </c>
      <c r="X17" s="16">
        <v>20</v>
      </c>
      <c r="Y17" s="16">
        <v>10</v>
      </c>
      <c r="Z17" s="16">
        <v>30</v>
      </c>
      <c r="AA17" s="16">
        <v>15</v>
      </c>
      <c r="AB17" s="16">
        <v>0</v>
      </c>
      <c r="AC17" s="17">
        <f t="shared" si="10"/>
        <v>75</v>
      </c>
      <c r="AD17" s="7">
        <v>0</v>
      </c>
      <c r="AE17" s="18">
        <f t="shared" si="0"/>
        <v>57.142857142857139</v>
      </c>
      <c r="AF17" s="10">
        <f t="shared" si="11"/>
        <v>100</v>
      </c>
      <c r="AG17" s="7">
        <f t="shared" si="12"/>
        <v>150</v>
      </c>
      <c r="AH17" s="11"/>
    </row>
    <row r="18" spans="1:34" ht="18.600000000000001">
      <c r="A18" s="38">
        <v>15</v>
      </c>
      <c r="B18" s="5" t="s">
        <v>50</v>
      </c>
      <c r="C18" s="6" t="s">
        <v>51</v>
      </c>
      <c r="D18" s="3" t="s">
        <v>37</v>
      </c>
      <c r="E18" s="13" t="s">
        <v>52</v>
      </c>
      <c r="F18" s="19">
        <v>11</v>
      </c>
      <c r="G18" s="14">
        <v>0</v>
      </c>
      <c r="H18" s="15">
        <v>0</v>
      </c>
      <c r="I18" s="15">
        <v>1</v>
      </c>
      <c r="J18" s="15">
        <v>3</v>
      </c>
      <c r="K18" s="15">
        <v>2</v>
      </c>
      <c r="L18" s="15">
        <v>1</v>
      </c>
      <c r="M18" s="15">
        <f t="shared" si="1"/>
        <v>7</v>
      </c>
      <c r="N18" s="12">
        <v>30</v>
      </c>
      <c r="O18" s="12">
        <f t="shared" si="2"/>
        <v>210</v>
      </c>
      <c r="P18" s="14">
        <f t="shared" si="3"/>
        <v>0</v>
      </c>
      <c r="Q18" s="15">
        <f t="shared" si="4"/>
        <v>0</v>
      </c>
      <c r="R18" s="15">
        <f t="shared" si="5"/>
        <v>30</v>
      </c>
      <c r="S18" s="15">
        <f>N18*J18</f>
        <v>90</v>
      </c>
      <c r="T18" s="15">
        <f t="shared" si="7"/>
        <v>60</v>
      </c>
      <c r="U18" s="15">
        <f t="shared" si="8"/>
        <v>30</v>
      </c>
      <c r="V18" s="8">
        <f t="shared" si="9"/>
        <v>210</v>
      </c>
      <c r="W18" s="16">
        <v>0</v>
      </c>
      <c r="X18" s="16">
        <v>0</v>
      </c>
      <c r="Y18" s="16">
        <v>10</v>
      </c>
      <c r="Z18" s="16">
        <v>57</v>
      </c>
      <c r="AA18" s="16">
        <v>25</v>
      </c>
      <c r="AB18" s="16">
        <v>25</v>
      </c>
      <c r="AC18" s="17">
        <f t="shared" si="10"/>
        <v>117</v>
      </c>
      <c r="AD18" s="7">
        <v>30</v>
      </c>
      <c r="AE18" s="18">
        <f t="shared" si="0"/>
        <v>63.636363636363633</v>
      </c>
      <c r="AF18" s="10">
        <f t="shared" si="11"/>
        <v>100</v>
      </c>
      <c r="AG18" s="7">
        <f t="shared" si="12"/>
        <v>150</v>
      </c>
      <c r="AH18" s="11"/>
    </row>
    <row r="19" spans="1:34" ht="18.600000000000001">
      <c r="A19" s="38">
        <v>16</v>
      </c>
      <c r="B19" s="5" t="s">
        <v>53</v>
      </c>
      <c r="C19" s="6" t="s">
        <v>54</v>
      </c>
      <c r="D19" s="3" t="s">
        <v>37</v>
      </c>
      <c r="E19" s="13" t="s">
        <v>55</v>
      </c>
      <c r="F19" s="19">
        <v>19</v>
      </c>
      <c r="G19" s="14">
        <v>0</v>
      </c>
      <c r="H19" s="15">
        <v>5</v>
      </c>
      <c r="I19" s="15">
        <v>0</v>
      </c>
      <c r="J19" s="15">
        <v>4</v>
      </c>
      <c r="K19" s="15">
        <v>5</v>
      </c>
      <c r="L19" s="15">
        <v>1</v>
      </c>
      <c r="M19" s="15">
        <f t="shared" si="1"/>
        <v>15</v>
      </c>
      <c r="N19" s="12">
        <v>20</v>
      </c>
      <c r="O19" s="12">
        <f t="shared" si="2"/>
        <v>300</v>
      </c>
      <c r="P19" s="14">
        <f t="shared" si="3"/>
        <v>0</v>
      </c>
      <c r="Q19" s="15">
        <f t="shared" si="4"/>
        <v>100</v>
      </c>
      <c r="R19" s="15">
        <f t="shared" si="5"/>
        <v>0</v>
      </c>
      <c r="S19" s="15">
        <f t="shared" si="6"/>
        <v>80</v>
      </c>
      <c r="T19" s="15">
        <f t="shared" si="7"/>
        <v>100</v>
      </c>
      <c r="U19" s="15">
        <f t="shared" si="8"/>
        <v>20</v>
      </c>
      <c r="V19" s="8">
        <f t="shared" si="9"/>
        <v>300</v>
      </c>
      <c r="W19" s="16">
        <v>0</v>
      </c>
      <c r="X19" s="16">
        <f>5+3+2+5+2</f>
        <v>17</v>
      </c>
      <c r="Y19" s="16">
        <v>0</v>
      </c>
      <c r="Z19" s="16">
        <v>15</v>
      </c>
      <c r="AA19" s="16">
        <v>10</v>
      </c>
      <c r="AB19" s="16">
        <v>5</v>
      </c>
      <c r="AC19" s="17">
        <f t="shared" si="10"/>
        <v>47</v>
      </c>
      <c r="AD19" s="7">
        <v>10</v>
      </c>
      <c r="AE19" s="18">
        <f t="shared" si="0"/>
        <v>78.94736842105263</v>
      </c>
      <c r="AF19" s="10">
        <f t="shared" si="11"/>
        <v>100</v>
      </c>
      <c r="AG19" s="7">
        <f t="shared" si="12"/>
        <v>100</v>
      </c>
      <c r="AH19" s="11"/>
    </row>
    <row r="20" spans="1:34" ht="18.600000000000001">
      <c r="A20" s="38">
        <v>17</v>
      </c>
      <c r="B20" s="5" t="s">
        <v>50</v>
      </c>
      <c r="C20" s="6" t="s">
        <v>56</v>
      </c>
      <c r="D20" s="3" t="s">
        <v>37</v>
      </c>
      <c r="E20" s="13" t="s">
        <v>57</v>
      </c>
      <c r="F20" s="19">
        <v>8</v>
      </c>
      <c r="G20" s="14">
        <v>0</v>
      </c>
      <c r="H20" s="15">
        <v>2</v>
      </c>
      <c r="I20" s="15">
        <v>1</v>
      </c>
      <c r="J20" s="15">
        <v>2</v>
      </c>
      <c r="K20" s="15">
        <v>2</v>
      </c>
      <c r="L20" s="15">
        <v>1</v>
      </c>
      <c r="M20" s="15">
        <f t="shared" si="1"/>
        <v>8</v>
      </c>
      <c r="N20" s="12">
        <v>15</v>
      </c>
      <c r="O20" s="12">
        <f t="shared" si="2"/>
        <v>120</v>
      </c>
      <c r="P20" s="14">
        <f t="shared" si="3"/>
        <v>0</v>
      </c>
      <c r="Q20" s="15">
        <f t="shared" si="4"/>
        <v>30</v>
      </c>
      <c r="R20" s="15">
        <f t="shared" si="5"/>
        <v>15</v>
      </c>
      <c r="S20" s="15">
        <f t="shared" si="6"/>
        <v>30</v>
      </c>
      <c r="T20" s="15">
        <f t="shared" si="7"/>
        <v>30</v>
      </c>
      <c r="U20" s="15">
        <f t="shared" si="8"/>
        <v>15</v>
      </c>
      <c r="V20" s="8">
        <f t="shared" si="9"/>
        <v>120</v>
      </c>
      <c r="W20" s="16">
        <v>0</v>
      </c>
      <c r="X20" s="16">
        <v>5</v>
      </c>
      <c r="Y20" s="16">
        <v>3</v>
      </c>
      <c r="Z20" s="16">
        <v>5</v>
      </c>
      <c r="AA20" s="16">
        <v>5</v>
      </c>
      <c r="AB20" s="16">
        <v>2</v>
      </c>
      <c r="AC20" s="17">
        <f t="shared" si="10"/>
        <v>20</v>
      </c>
      <c r="AD20" s="7">
        <v>10</v>
      </c>
      <c r="AE20" s="18">
        <f t="shared" si="0"/>
        <v>100</v>
      </c>
      <c r="AF20" s="10">
        <f t="shared" si="11"/>
        <v>100</v>
      </c>
      <c r="AG20" s="7">
        <f t="shared" si="12"/>
        <v>75</v>
      </c>
      <c r="AH20" s="11"/>
    </row>
    <row r="21" spans="1:34" ht="18.600000000000001">
      <c r="A21" s="38">
        <v>18</v>
      </c>
      <c r="B21" s="5" t="s">
        <v>50</v>
      </c>
      <c r="C21" s="6" t="s">
        <v>58</v>
      </c>
      <c r="D21" s="3" t="s">
        <v>37</v>
      </c>
      <c r="E21" s="13" t="s">
        <v>34</v>
      </c>
      <c r="F21" s="19">
        <v>4</v>
      </c>
      <c r="G21" s="14">
        <v>0</v>
      </c>
      <c r="H21" s="15">
        <v>1</v>
      </c>
      <c r="I21" s="15">
        <v>1</v>
      </c>
      <c r="J21" s="15">
        <v>1</v>
      </c>
      <c r="K21" s="15">
        <v>1</v>
      </c>
      <c r="L21" s="15">
        <v>0</v>
      </c>
      <c r="M21" s="15">
        <f t="shared" si="1"/>
        <v>4</v>
      </c>
      <c r="N21" s="12">
        <v>15</v>
      </c>
      <c r="O21" s="12">
        <f t="shared" si="2"/>
        <v>60</v>
      </c>
      <c r="P21" s="14">
        <f t="shared" si="3"/>
        <v>0</v>
      </c>
      <c r="Q21" s="15">
        <f t="shared" si="4"/>
        <v>15</v>
      </c>
      <c r="R21" s="15">
        <f t="shared" si="5"/>
        <v>15</v>
      </c>
      <c r="S21" s="15">
        <f t="shared" si="6"/>
        <v>15</v>
      </c>
      <c r="T21" s="15">
        <f t="shared" si="7"/>
        <v>15</v>
      </c>
      <c r="U21" s="15">
        <f t="shared" si="8"/>
        <v>0</v>
      </c>
      <c r="V21" s="8">
        <f t="shared" si="9"/>
        <v>60</v>
      </c>
      <c r="W21" s="16">
        <v>0</v>
      </c>
      <c r="X21" s="16">
        <v>5</v>
      </c>
      <c r="Y21" s="16">
        <v>5</v>
      </c>
      <c r="Z21" s="16">
        <v>5</v>
      </c>
      <c r="AA21" s="16">
        <v>5</v>
      </c>
      <c r="AB21" s="16">
        <v>0</v>
      </c>
      <c r="AC21" s="17">
        <f t="shared" si="10"/>
        <v>20</v>
      </c>
      <c r="AD21" s="7">
        <v>5</v>
      </c>
      <c r="AE21" s="18">
        <f t="shared" si="0"/>
        <v>100</v>
      </c>
      <c r="AF21" s="10">
        <f t="shared" si="11"/>
        <v>100</v>
      </c>
      <c r="AG21" s="7">
        <f t="shared" si="12"/>
        <v>75</v>
      </c>
      <c r="AH21" s="11"/>
    </row>
    <row r="22" spans="1:34" ht="18.600000000000001">
      <c r="A22" s="38">
        <v>19</v>
      </c>
      <c r="B22" s="5" t="s">
        <v>59</v>
      </c>
      <c r="C22" s="6" t="s">
        <v>60</v>
      </c>
      <c r="D22" s="3" t="s">
        <v>37</v>
      </c>
      <c r="E22" s="13" t="s">
        <v>61</v>
      </c>
      <c r="F22" s="19">
        <v>4</v>
      </c>
      <c r="G22" s="14">
        <v>0</v>
      </c>
      <c r="H22" s="15">
        <v>1</v>
      </c>
      <c r="I22" s="15">
        <v>1</v>
      </c>
      <c r="J22" s="15">
        <v>0</v>
      </c>
      <c r="K22" s="15">
        <v>1</v>
      </c>
      <c r="L22" s="15">
        <v>0</v>
      </c>
      <c r="M22" s="15">
        <f t="shared" si="1"/>
        <v>3</v>
      </c>
      <c r="N22" s="12">
        <v>25</v>
      </c>
      <c r="O22" s="12">
        <f t="shared" si="2"/>
        <v>75</v>
      </c>
      <c r="P22" s="14">
        <f t="shared" si="3"/>
        <v>0</v>
      </c>
      <c r="Q22" s="15">
        <f t="shared" si="4"/>
        <v>25</v>
      </c>
      <c r="R22" s="15">
        <f t="shared" si="5"/>
        <v>25</v>
      </c>
      <c r="S22" s="15">
        <f t="shared" si="6"/>
        <v>0</v>
      </c>
      <c r="T22" s="15">
        <f t="shared" si="7"/>
        <v>25</v>
      </c>
      <c r="U22" s="15">
        <v>0</v>
      </c>
      <c r="V22" s="8">
        <f t="shared" si="9"/>
        <v>75</v>
      </c>
      <c r="W22" s="16">
        <v>0</v>
      </c>
      <c r="X22" s="16">
        <v>20</v>
      </c>
      <c r="Y22" s="16">
        <v>20</v>
      </c>
      <c r="Z22" s="16">
        <v>0</v>
      </c>
      <c r="AA22" s="16">
        <v>15</v>
      </c>
      <c r="AB22" s="16">
        <v>0</v>
      </c>
      <c r="AC22" s="17">
        <f t="shared" si="10"/>
        <v>55</v>
      </c>
      <c r="AD22" s="7">
        <v>0</v>
      </c>
      <c r="AE22" s="18">
        <f t="shared" si="0"/>
        <v>75</v>
      </c>
      <c r="AF22" s="10">
        <f t="shared" si="11"/>
        <v>100</v>
      </c>
      <c r="AG22" s="7">
        <f t="shared" si="12"/>
        <v>125</v>
      </c>
      <c r="AH22" s="11"/>
    </row>
    <row r="23" spans="1:34" ht="18.600000000000001">
      <c r="A23" s="38">
        <v>20</v>
      </c>
      <c r="B23" s="5" t="s">
        <v>62</v>
      </c>
      <c r="C23" s="6" t="s">
        <v>63</v>
      </c>
      <c r="D23" s="3" t="s">
        <v>26</v>
      </c>
      <c r="E23" s="13" t="s">
        <v>64</v>
      </c>
      <c r="F23" s="19">
        <v>4</v>
      </c>
      <c r="G23" s="14">
        <v>0</v>
      </c>
      <c r="H23" s="15">
        <v>1</v>
      </c>
      <c r="I23" s="15">
        <v>1</v>
      </c>
      <c r="J23" s="15">
        <v>1</v>
      </c>
      <c r="K23" s="15">
        <v>1</v>
      </c>
      <c r="L23" s="15">
        <v>0</v>
      </c>
      <c r="M23" s="15">
        <f t="shared" si="1"/>
        <v>4</v>
      </c>
      <c r="N23" s="12">
        <v>25</v>
      </c>
      <c r="O23" s="12">
        <f t="shared" si="2"/>
        <v>100</v>
      </c>
      <c r="P23" s="14">
        <f t="shared" si="3"/>
        <v>0</v>
      </c>
      <c r="Q23" s="15">
        <f t="shared" si="4"/>
        <v>25</v>
      </c>
      <c r="R23" s="15">
        <f t="shared" si="5"/>
        <v>25</v>
      </c>
      <c r="S23" s="15">
        <f t="shared" si="6"/>
        <v>25</v>
      </c>
      <c r="T23" s="15">
        <f t="shared" si="7"/>
        <v>25</v>
      </c>
      <c r="U23" s="15">
        <f t="shared" si="8"/>
        <v>0</v>
      </c>
      <c r="V23" s="8">
        <f t="shared" si="9"/>
        <v>100</v>
      </c>
      <c r="W23" s="16">
        <v>0</v>
      </c>
      <c r="X23" s="16">
        <v>15</v>
      </c>
      <c r="Y23" s="16">
        <v>21</v>
      </c>
      <c r="Z23" s="16">
        <v>18</v>
      </c>
      <c r="AA23" s="16">
        <v>15</v>
      </c>
      <c r="AB23" s="16">
        <v>0</v>
      </c>
      <c r="AC23" s="17">
        <f t="shared" si="10"/>
        <v>69</v>
      </c>
      <c r="AD23" s="7">
        <v>69</v>
      </c>
      <c r="AE23" s="18">
        <f t="shared" si="0"/>
        <v>100</v>
      </c>
      <c r="AF23" s="10">
        <f t="shared" si="11"/>
        <v>100</v>
      </c>
      <c r="AG23" s="7">
        <f t="shared" si="12"/>
        <v>125</v>
      </c>
      <c r="AH23" s="11"/>
    </row>
    <row r="24" spans="1:34" ht="18.600000000000001">
      <c r="A24" s="38">
        <v>21</v>
      </c>
      <c r="B24" s="5" t="s">
        <v>65</v>
      </c>
      <c r="C24" s="6" t="s">
        <v>66</v>
      </c>
      <c r="D24" s="3" t="s">
        <v>37</v>
      </c>
      <c r="E24" s="13" t="s">
        <v>67</v>
      </c>
      <c r="F24" s="19">
        <v>5</v>
      </c>
      <c r="G24" s="14">
        <v>0</v>
      </c>
      <c r="H24" s="15">
        <v>0</v>
      </c>
      <c r="I24" s="15">
        <v>0</v>
      </c>
      <c r="J24" s="15">
        <v>0</v>
      </c>
      <c r="K24" s="15">
        <v>2</v>
      </c>
      <c r="L24" s="15">
        <v>0</v>
      </c>
      <c r="M24" s="15">
        <f t="shared" si="1"/>
        <v>2</v>
      </c>
      <c r="N24" s="12">
        <v>40</v>
      </c>
      <c r="O24" s="12">
        <f t="shared" si="2"/>
        <v>80</v>
      </c>
      <c r="P24" s="14">
        <f t="shared" si="3"/>
        <v>0</v>
      </c>
      <c r="Q24" s="15">
        <f t="shared" si="4"/>
        <v>0</v>
      </c>
      <c r="R24" s="15">
        <f t="shared" si="5"/>
        <v>0</v>
      </c>
      <c r="S24" s="15">
        <f t="shared" si="6"/>
        <v>0</v>
      </c>
      <c r="T24" s="15">
        <f t="shared" si="7"/>
        <v>80</v>
      </c>
      <c r="U24" s="15">
        <f t="shared" si="8"/>
        <v>0</v>
      </c>
      <c r="V24" s="8">
        <f t="shared" si="9"/>
        <v>80</v>
      </c>
      <c r="W24" s="16">
        <v>0</v>
      </c>
      <c r="X24" s="16">
        <v>0</v>
      </c>
      <c r="Y24" s="16">
        <v>0</v>
      </c>
      <c r="Z24" s="16">
        <v>0</v>
      </c>
      <c r="AA24" s="16">
        <f>24+31</f>
        <v>55</v>
      </c>
      <c r="AB24" s="16">
        <v>0</v>
      </c>
      <c r="AC24" s="17">
        <f t="shared" si="10"/>
        <v>55</v>
      </c>
      <c r="AD24" s="7">
        <v>10</v>
      </c>
      <c r="AE24" s="18">
        <f t="shared" si="0"/>
        <v>40</v>
      </c>
      <c r="AF24" s="10">
        <f t="shared" si="11"/>
        <v>100</v>
      </c>
      <c r="AG24" s="7">
        <f t="shared" si="12"/>
        <v>200</v>
      </c>
      <c r="AH24" s="11"/>
    </row>
    <row r="25" spans="1:34" ht="18.600000000000001">
      <c r="A25" s="38">
        <v>22</v>
      </c>
      <c r="B25" s="5" t="s">
        <v>65</v>
      </c>
      <c r="C25" s="6" t="s">
        <v>68</v>
      </c>
      <c r="D25" s="3" t="s">
        <v>37</v>
      </c>
      <c r="E25" s="13" t="s">
        <v>67</v>
      </c>
      <c r="F25" s="19">
        <v>5</v>
      </c>
      <c r="G25" s="14">
        <v>0</v>
      </c>
      <c r="H25" s="15">
        <v>1</v>
      </c>
      <c r="I25" s="15">
        <v>0</v>
      </c>
      <c r="J25" s="15">
        <v>1</v>
      </c>
      <c r="K25" s="15">
        <v>0</v>
      </c>
      <c r="L25" s="15">
        <v>1</v>
      </c>
      <c r="M25" s="15">
        <f t="shared" si="1"/>
        <v>3</v>
      </c>
      <c r="N25" s="12">
        <v>20</v>
      </c>
      <c r="O25" s="12">
        <f t="shared" si="2"/>
        <v>60</v>
      </c>
      <c r="P25" s="14">
        <f t="shared" si="3"/>
        <v>0</v>
      </c>
      <c r="Q25" s="15">
        <f t="shared" si="4"/>
        <v>20</v>
      </c>
      <c r="R25" s="15">
        <f t="shared" si="5"/>
        <v>0</v>
      </c>
      <c r="S25" s="15">
        <f t="shared" si="6"/>
        <v>20</v>
      </c>
      <c r="T25" s="15">
        <f t="shared" si="7"/>
        <v>0</v>
      </c>
      <c r="U25" s="15">
        <f t="shared" si="8"/>
        <v>20</v>
      </c>
      <c r="V25" s="8">
        <f t="shared" si="9"/>
        <v>60</v>
      </c>
      <c r="W25" s="16">
        <v>0</v>
      </c>
      <c r="X25" s="16">
        <v>25</v>
      </c>
      <c r="Y25" s="16">
        <v>0</v>
      </c>
      <c r="Z25" s="16">
        <v>32</v>
      </c>
      <c r="AA25" s="16">
        <v>0</v>
      </c>
      <c r="AB25" s="16">
        <v>30</v>
      </c>
      <c r="AC25" s="17">
        <f t="shared" si="10"/>
        <v>87</v>
      </c>
      <c r="AD25" s="7">
        <v>6</v>
      </c>
      <c r="AE25" s="18">
        <f t="shared" si="0"/>
        <v>60</v>
      </c>
      <c r="AF25" s="10">
        <f t="shared" si="11"/>
        <v>100</v>
      </c>
      <c r="AG25" s="7">
        <f t="shared" si="12"/>
        <v>100</v>
      </c>
      <c r="AH25" s="11"/>
    </row>
    <row r="26" spans="1:34" ht="18.600000000000001">
      <c r="A26" s="38">
        <v>23</v>
      </c>
      <c r="B26" s="20" t="s">
        <v>65</v>
      </c>
      <c r="C26" s="6" t="s">
        <v>69</v>
      </c>
      <c r="D26" s="3" t="s">
        <v>37</v>
      </c>
      <c r="E26" s="13" t="s">
        <v>67</v>
      </c>
      <c r="F26" s="19">
        <v>5</v>
      </c>
      <c r="G26" s="14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f t="shared" si="1"/>
        <v>0</v>
      </c>
      <c r="N26" s="12">
        <v>40</v>
      </c>
      <c r="O26" s="12">
        <v>1</v>
      </c>
      <c r="P26" s="14">
        <f t="shared" si="3"/>
        <v>0</v>
      </c>
      <c r="Q26" s="15">
        <f t="shared" si="4"/>
        <v>0</v>
      </c>
      <c r="R26" s="15">
        <f t="shared" si="5"/>
        <v>0</v>
      </c>
      <c r="S26" s="15">
        <f t="shared" si="6"/>
        <v>0</v>
      </c>
      <c r="T26" s="15">
        <f t="shared" si="7"/>
        <v>0</v>
      </c>
      <c r="U26" s="15">
        <f t="shared" si="8"/>
        <v>0</v>
      </c>
      <c r="V26" s="8">
        <f t="shared" si="9"/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7">
        <f t="shared" si="10"/>
        <v>0</v>
      </c>
      <c r="AD26" s="7">
        <v>0</v>
      </c>
      <c r="AE26" s="18">
        <f t="shared" si="0"/>
        <v>0</v>
      </c>
      <c r="AF26" s="10">
        <f t="shared" si="11"/>
        <v>0</v>
      </c>
      <c r="AG26" s="7">
        <f t="shared" si="12"/>
        <v>200</v>
      </c>
      <c r="AH26" s="11"/>
    </row>
    <row r="27" spans="1:34" ht="18.600000000000001">
      <c r="A27" s="38">
        <v>24</v>
      </c>
      <c r="B27" s="5" t="s">
        <v>65</v>
      </c>
      <c r="C27" s="6" t="s">
        <v>70</v>
      </c>
      <c r="D27" s="3" t="s">
        <v>37</v>
      </c>
      <c r="E27" s="13" t="s">
        <v>67</v>
      </c>
      <c r="F27" s="19">
        <v>5</v>
      </c>
      <c r="G27" s="14">
        <v>0</v>
      </c>
      <c r="H27" s="15">
        <v>0</v>
      </c>
      <c r="I27" s="15">
        <v>0</v>
      </c>
      <c r="J27" s="15">
        <v>1</v>
      </c>
      <c r="K27" s="15">
        <v>1</v>
      </c>
      <c r="L27" s="15">
        <v>0</v>
      </c>
      <c r="M27" s="15">
        <f t="shared" si="1"/>
        <v>2</v>
      </c>
      <c r="N27" s="12">
        <v>40</v>
      </c>
      <c r="O27" s="12">
        <f t="shared" si="2"/>
        <v>80</v>
      </c>
      <c r="P27" s="14">
        <f t="shared" si="3"/>
        <v>0</v>
      </c>
      <c r="Q27" s="15">
        <f t="shared" si="4"/>
        <v>0</v>
      </c>
      <c r="R27" s="15">
        <f t="shared" si="5"/>
        <v>0</v>
      </c>
      <c r="S27" s="15">
        <f t="shared" si="6"/>
        <v>40</v>
      </c>
      <c r="T27" s="15">
        <f t="shared" si="7"/>
        <v>40</v>
      </c>
      <c r="U27" s="15">
        <f t="shared" si="8"/>
        <v>0</v>
      </c>
      <c r="V27" s="8">
        <f t="shared" si="9"/>
        <v>80</v>
      </c>
      <c r="W27" s="16">
        <v>0</v>
      </c>
      <c r="X27" s="16">
        <v>0</v>
      </c>
      <c r="Y27" s="16">
        <v>0</v>
      </c>
      <c r="Z27" s="16">
        <v>32</v>
      </c>
      <c r="AA27" s="16">
        <v>30</v>
      </c>
      <c r="AB27" s="16">
        <v>0</v>
      </c>
      <c r="AC27" s="17">
        <f t="shared" si="10"/>
        <v>62</v>
      </c>
      <c r="AD27" s="7">
        <v>20</v>
      </c>
      <c r="AE27" s="18">
        <f t="shared" si="0"/>
        <v>40</v>
      </c>
      <c r="AF27" s="10">
        <f t="shared" si="11"/>
        <v>100</v>
      </c>
      <c r="AG27" s="7">
        <f t="shared" si="12"/>
        <v>200</v>
      </c>
      <c r="AH27" s="11"/>
    </row>
    <row r="28" spans="1:34" ht="18.600000000000001">
      <c r="A28" s="38">
        <v>25</v>
      </c>
      <c r="B28" s="5" t="s">
        <v>71</v>
      </c>
      <c r="C28" s="6" t="s">
        <v>72</v>
      </c>
      <c r="D28" s="3" t="s">
        <v>37</v>
      </c>
      <c r="E28" s="13" t="s">
        <v>44</v>
      </c>
      <c r="F28" s="19">
        <v>3</v>
      </c>
      <c r="G28" s="14">
        <v>0</v>
      </c>
      <c r="H28" s="15">
        <v>1</v>
      </c>
      <c r="I28" s="15">
        <v>0</v>
      </c>
      <c r="J28" s="15">
        <v>1</v>
      </c>
      <c r="K28" s="15">
        <v>1</v>
      </c>
      <c r="L28" s="15">
        <v>0</v>
      </c>
      <c r="M28" s="15">
        <f t="shared" si="1"/>
        <v>3</v>
      </c>
      <c r="N28" s="12">
        <v>30</v>
      </c>
      <c r="O28" s="12">
        <f t="shared" si="2"/>
        <v>90</v>
      </c>
      <c r="P28" s="14">
        <f t="shared" si="3"/>
        <v>0</v>
      </c>
      <c r="Q28" s="15">
        <f t="shared" si="4"/>
        <v>30</v>
      </c>
      <c r="R28" s="15">
        <f t="shared" si="5"/>
        <v>0</v>
      </c>
      <c r="S28" s="15">
        <f t="shared" si="6"/>
        <v>30</v>
      </c>
      <c r="T28" s="15">
        <f t="shared" si="7"/>
        <v>30</v>
      </c>
      <c r="U28" s="15">
        <f t="shared" si="8"/>
        <v>0</v>
      </c>
      <c r="V28" s="8">
        <f t="shared" si="9"/>
        <v>90</v>
      </c>
      <c r="W28" s="16">
        <v>0</v>
      </c>
      <c r="X28" s="16">
        <v>14</v>
      </c>
      <c r="Y28" s="16">
        <v>0</v>
      </c>
      <c r="Z28" s="16">
        <v>17</v>
      </c>
      <c r="AA28" s="16">
        <v>20</v>
      </c>
      <c r="AB28" s="16">
        <v>0</v>
      </c>
      <c r="AC28" s="17">
        <f t="shared" si="10"/>
        <v>51</v>
      </c>
      <c r="AD28" s="7">
        <v>0</v>
      </c>
      <c r="AE28" s="18">
        <f t="shared" si="0"/>
        <v>100</v>
      </c>
      <c r="AF28" s="10">
        <f t="shared" si="11"/>
        <v>100</v>
      </c>
      <c r="AG28" s="7">
        <f t="shared" si="12"/>
        <v>150</v>
      </c>
      <c r="AH28" s="11"/>
    </row>
    <row r="29" spans="1:34" ht="18.600000000000001">
      <c r="A29" s="38">
        <v>26</v>
      </c>
      <c r="B29" s="5" t="s">
        <v>73</v>
      </c>
      <c r="C29" s="6" t="s">
        <v>74</v>
      </c>
      <c r="D29" s="3" t="s">
        <v>37</v>
      </c>
      <c r="E29" s="13" t="s">
        <v>75</v>
      </c>
      <c r="F29" s="19">
        <v>9</v>
      </c>
      <c r="G29" s="14">
        <v>0</v>
      </c>
      <c r="H29" s="15">
        <v>2</v>
      </c>
      <c r="I29" s="15">
        <v>2</v>
      </c>
      <c r="J29" s="15">
        <v>2</v>
      </c>
      <c r="K29" s="15">
        <v>2</v>
      </c>
      <c r="L29" s="15">
        <v>1</v>
      </c>
      <c r="M29" s="15">
        <f t="shared" si="1"/>
        <v>9</v>
      </c>
      <c r="N29" s="12">
        <v>30</v>
      </c>
      <c r="O29" s="12">
        <f t="shared" si="2"/>
        <v>270</v>
      </c>
      <c r="P29" s="14">
        <f t="shared" si="3"/>
        <v>0</v>
      </c>
      <c r="Q29" s="15">
        <f t="shared" si="4"/>
        <v>60</v>
      </c>
      <c r="R29" s="15">
        <f t="shared" si="5"/>
        <v>60</v>
      </c>
      <c r="S29" s="15">
        <f t="shared" si="6"/>
        <v>60</v>
      </c>
      <c r="T29" s="15">
        <f t="shared" si="7"/>
        <v>60</v>
      </c>
      <c r="U29" s="15">
        <f t="shared" si="8"/>
        <v>30</v>
      </c>
      <c r="V29" s="8">
        <f t="shared" si="9"/>
        <v>270</v>
      </c>
      <c r="W29" s="16">
        <v>0</v>
      </c>
      <c r="X29" s="16">
        <v>18</v>
      </c>
      <c r="Y29" s="16">
        <v>15</v>
      </c>
      <c r="Z29" s="16">
        <v>14</v>
      </c>
      <c r="AA29" s="16">
        <v>17</v>
      </c>
      <c r="AB29" s="16">
        <v>10</v>
      </c>
      <c r="AC29" s="17">
        <f t="shared" si="10"/>
        <v>74</v>
      </c>
      <c r="AD29" s="7">
        <v>0</v>
      </c>
      <c r="AE29" s="18">
        <f t="shared" si="0"/>
        <v>100</v>
      </c>
      <c r="AF29" s="10">
        <f t="shared" si="11"/>
        <v>100</v>
      </c>
      <c r="AG29" s="7">
        <f t="shared" si="12"/>
        <v>150</v>
      </c>
      <c r="AH29" s="11"/>
    </row>
    <row r="30" spans="1:34" ht="18.600000000000001">
      <c r="A30" s="38">
        <v>27</v>
      </c>
      <c r="B30" s="27" t="s">
        <v>73</v>
      </c>
      <c r="C30" s="28" t="s">
        <v>119</v>
      </c>
      <c r="D30" s="3" t="s">
        <v>37</v>
      </c>
      <c r="E30" s="13" t="s">
        <v>120</v>
      </c>
      <c r="F30" s="19">
        <v>23</v>
      </c>
      <c r="G30" s="14">
        <v>0</v>
      </c>
      <c r="H30" s="15">
        <v>3</v>
      </c>
      <c r="I30" s="15">
        <v>4</v>
      </c>
      <c r="J30" s="15">
        <v>4</v>
      </c>
      <c r="K30" s="15">
        <v>3</v>
      </c>
      <c r="L30" s="15">
        <v>1</v>
      </c>
      <c r="M30" s="15">
        <f t="shared" si="1"/>
        <v>15</v>
      </c>
      <c r="N30" s="12">
        <v>30</v>
      </c>
      <c r="O30" s="12">
        <f t="shared" si="2"/>
        <v>450</v>
      </c>
      <c r="P30" s="14">
        <f t="shared" si="3"/>
        <v>0</v>
      </c>
      <c r="Q30" s="15">
        <f t="shared" si="4"/>
        <v>90</v>
      </c>
      <c r="R30" s="15">
        <f t="shared" si="5"/>
        <v>120</v>
      </c>
      <c r="S30" s="15">
        <f t="shared" si="6"/>
        <v>120</v>
      </c>
      <c r="T30" s="15">
        <f t="shared" si="7"/>
        <v>90</v>
      </c>
      <c r="U30" s="15">
        <f t="shared" si="8"/>
        <v>30</v>
      </c>
      <c r="V30" s="8">
        <f t="shared" si="9"/>
        <v>450</v>
      </c>
      <c r="W30" s="16">
        <v>0</v>
      </c>
      <c r="X30" s="16">
        <v>35</v>
      </c>
      <c r="Y30" s="16">
        <v>41</v>
      </c>
      <c r="Z30" s="16">
        <v>46</v>
      </c>
      <c r="AA30" s="16">
        <v>38</v>
      </c>
      <c r="AB30" s="16">
        <v>10</v>
      </c>
      <c r="AC30" s="17">
        <f t="shared" si="10"/>
        <v>170</v>
      </c>
      <c r="AD30" s="7">
        <v>0</v>
      </c>
      <c r="AE30" s="18">
        <f t="shared" si="0"/>
        <v>65.217391304347828</v>
      </c>
      <c r="AF30" s="10">
        <f t="shared" si="11"/>
        <v>100</v>
      </c>
      <c r="AG30" s="7">
        <f t="shared" si="12"/>
        <v>150</v>
      </c>
      <c r="AH30" s="11"/>
    </row>
    <row r="31" spans="1:34" ht="18.600000000000001">
      <c r="A31" s="38">
        <v>28</v>
      </c>
      <c r="B31" s="5" t="s">
        <v>77</v>
      </c>
      <c r="C31" s="6" t="s">
        <v>78</v>
      </c>
      <c r="D31" s="3" t="s">
        <v>37</v>
      </c>
      <c r="E31" s="13" t="s">
        <v>76</v>
      </c>
      <c r="F31" s="19">
        <v>4</v>
      </c>
      <c r="G31" s="14">
        <v>0</v>
      </c>
      <c r="H31" s="15">
        <v>1</v>
      </c>
      <c r="I31" s="15">
        <v>1</v>
      </c>
      <c r="J31" s="15">
        <v>1</v>
      </c>
      <c r="K31" s="15">
        <v>1</v>
      </c>
      <c r="L31" s="15">
        <v>0</v>
      </c>
      <c r="M31" s="15">
        <f t="shared" si="1"/>
        <v>4</v>
      </c>
      <c r="N31" s="12">
        <v>70</v>
      </c>
      <c r="O31" s="12">
        <f t="shared" si="2"/>
        <v>280</v>
      </c>
      <c r="P31" s="14">
        <f t="shared" si="3"/>
        <v>0</v>
      </c>
      <c r="Q31" s="15">
        <f t="shared" si="4"/>
        <v>70</v>
      </c>
      <c r="R31" s="15">
        <f t="shared" si="5"/>
        <v>70</v>
      </c>
      <c r="S31" s="15">
        <f t="shared" si="6"/>
        <v>70</v>
      </c>
      <c r="T31" s="15">
        <f t="shared" si="7"/>
        <v>70</v>
      </c>
      <c r="U31" s="15">
        <f t="shared" si="8"/>
        <v>0</v>
      </c>
      <c r="V31" s="8">
        <f t="shared" si="9"/>
        <v>280</v>
      </c>
      <c r="W31" s="16">
        <v>0</v>
      </c>
      <c r="X31" s="16">
        <f>18+14+3</f>
        <v>35</v>
      </c>
      <c r="Y31" s="16">
        <f>16+11+7</f>
        <v>34</v>
      </c>
      <c r="Z31" s="16">
        <v>56</v>
      </c>
      <c r="AA31" s="16">
        <v>50</v>
      </c>
      <c r="AB31" s="16">
        <v>0</v>
      </c>
      <c r="AC31" s="17">
        <f t="shared" si="10"/>
        <v>175</v>
      </c>
      <c r="AD31" s="7">
        <v>40</v>
      </c>
      <c r="AE31" s="18">
        <f t="shared" si="0"/>
        <v>100</v>
      </c>
      <c r="AF31" s="10">
        <f t="shared" si="11"/>
        <v>100</v>
      </c>
      <c r="AG31" s="7">
        <f t="shared" si="12"/>
        <v>350</v>
      </c>
      <c r="AH31" s="11"/>
    </row>
    <row r="32" spans="1:34" ht="18.600000000000001">
      <c r="A32" s="38">
        <v>29</v>
      </c>
      <c r="B32" s="5" t="s">
        <v>77</v>
      </c>
      <c r="C32" s="6" t="s">
        <v>79</v>
      </c>
      <c r="D32" s="3" t="s">
        <v>26</v>
      </c>
      <c r="E32" s="13" t="s">
        <v>32</v>
      </c>
      <c r="F32" s="19">
        <v>3</v>
      </c>
      <c r="G32" s="14">
        <v>0</v>
      </c>
      <c r="H32" s="15">
        <v>1</v>
      </c>
      <c r="I32" s="15">
        <v>0</v>
      </c>
      <c r="J32" s="15">
        <v>0</v>
      </c>
      <c r="K32" s="15">
        <v>1</v>
      </c>
      <c r="L32" s="15">
        <v>0</v>
      </c>
      <c r="M32" s="15">
        <f t="shared" si="1"/>
        <v>2</v>
      </c>
      <c r="N32" s="12">
        <v>30</v>
      </c>
      <c r="O32" s="12">
        <f t="shared" si="2"/>
        <v>60</v>
      </c>
      <c r="P32" s="14">
        <f t="shared" si="3"/>
        <v>0</v>
      </c>
      <c r="Q32" s="15">
        <f t="shared" si="4"/>
        <v>30</v>
      </c>
      <c r="R32" s="15">
        <f t="shared" si="5"/>
        <v>0</v>
      </c>
      <c r="S32" s="15">
        <f t="shared" si="6"/>
        <v>0</v>
      </c>
      <c r="T32" s="15">
        <f t="shared" si="7"/>
        <v>30</v>
      </c>
      <c r="U32" s="15">
        <f t="shared" si="8"/>
        <v>0</v>
      </c>
      <c r="V32" s="8">
        <f t="shared" si="9"/>
        <v>60</v>
      </c>
      <c r="W32" s="16">
        <v>0</v>
      </c>
      <c r="X32" s="16">
        <v>18</v>
      </c>
      <c r="Y32" s="16">
        <v>0</v>
      </c>
      <c r="Z32" s="16">
        <v>0</v>
      </c>
      <c r="AA32" s="16">
        <v>14</v>
      </c>
      <c r="AB32" s="16">
        <v>0</v>
      </c>
      <c r="AC32" s="17">
        <f t="shared" si="10"/>
        <v>32</v>
      </c>
      <c r="AD32" s="7">
        <v>0</v>
      </c>
      <c r="AE32" s="18">
        <f t="shared" si="0"/>
        <v>66.666666666666657</v>
      </c>
      <c r="AF32" s="10">
        <f t="shared" si="11"/>
        <v>100</v>
      </c>
      <c r="AG32" s="7">
        <f t="shared" si="12"/>
        <v>150</v>
      </c>
      <c r="AH32" s="11"/>
    </row>
    <row r="33" spans="1:34" ht="18.600000000000001">
      <c r="A33" s="38">
        <v>30</v>
      </c>
      <c r="B33" s="20" t="s">
        <v>77</v>
      </c>
      <c r="C33" s="6" t="s">
        <v>80</v>
      </c>
      <c r="D33" s="3" t="s">
        <v>37</v>
      </c>
      <c r="E33" s="13" t="s">
        <v>81</v>
      </c>
      <c r="F33" s="19">
        <v>3</v>
      </c>
      <c r="G33" s="14">
        <v>0</v>
      </c>
      <c r="H33" s="15">
        <v>1</v>
      </c>
      <c r="I33" s="15">
        <v>0</v>
      </c>
      <c r="J33" s="15">
        <v>0</v>
      </c>
      <c r="K33" s="15">
        <v>1</v>
      </c>
      <c r="L33" s="15">
        <v>0</v>
      </c>
      <c r="M33" s="15">
        <f t="shared" si="1"/>
        <v>2</v>
      </c>
      <c r="N33" s="12">
        <v>40</v>
      </c>
      <c r="O33" s="12">
        <f t="shared" si="2"/>
        <v>80</v>
      </c>
      <c r="P33" s="14">
        <f t="shared" si="3"/>
        <v>0</v>
      </c>
      <c r="Q33" s="15">
        <f t="shared" si="4"/>
        <v>40</v>
      </c>
      <c r="R33" s="15">
        <f t="shared" si="5"/>
        <v>0</v>
      </c>
      <c r="S33" s="15">
        <f t="shared" si="6"/>
        <v>0</v>
      </c>
      <c r="T33" s="15">
        <f t="shared" si="7"/>
        <v>40</v>
      </c>
      <c r="U33" s="15">
        <f t="shared" si="8"/>
        <v>0</v>
      </c>
      <c r="V33" s="8">
        <f t="shared" si="9"/>
        <v>80</v>
      </c>
      <c r="W33" s="16">
        <v>0</v>
      </c>
      <c r="X33" s="16">
        <v>32</v>
      </c>
      <c r="Y33" s="16">
        <v>0</v>
      </c>
      <c r="Z33" s="16">
        <v>0</v>
      </c>
      <c r="AA33" s="16">
        <v>22</v>
      </c>
      <c r="AB33" s="16">
        <v>0</v>
      </c>
      <c r="AC33" s="17">
        <f t="shared" si="10"/>
        <v>54</v>
      </c>
      <c r="AD33" s="7">
        <v>10</v>
      </c>
      <c r="AE33" s="18">
        <f t="shared" si="0"/>
        <v>66.666666666666657</v>
      </c>
      <c r="AF33" s="10">
        <f t="shared" si="11"/>
        <v>100</v>
      </c>
      <c r="AG33" s="7">
        <f t="shared" si="12"/>
        <v>200</v>
      </c>
      <c r="AH33" s="11"/>
    </row>
    <row r="34" spans="1:34" ht="18.600000000000001">
      <c r="A34" s="38">
        <v>31</v>
      </c>
      <c r="B34" s="20" t="s">
        <v>82</v>
      </c>
      <c r="C34" s="21" t="s">
        <v>83</v>
      </c>
      <c r="D34" s="3" t="s">
        <v>37</v>
      </c>
      <c r="E34" s="13" t="s">
        <v>84</v>
      </c>
      <c r="F34" s="19">
        <v>23</v>
      </c>
      <c r="G34" s="14">
        <v>0</v>
      </c>
      <c r="H34" s="15">
        <v>5</v>
      </c>
      <c r="I34" s="15">
        <v>3</v>
      </c>
      <c r="J34" s="15">
        <v>2</v>
      </c>
      <c r="K34" s="15">
        <v>6</v>
      </c>
      <c r="L34" s="15">
        <v>1</v>
      </c>
      <c r="M34" s="15">
        <f t="shared" si="1"/>
        <v>17</v>
      </c>
      <c r="N34" s="12">
        <v>30</v>
      </c>
      <c r="O34" s="12">
        <f t="shared" si="2"/>
        <v>510</v>
      </c>
      <c r="P34" s="14">
        <f t="shared" si="3"/>
        <v>0</v>
      </c>
      <c r="Q34" s="15">
        <f t="shared" si="4"/>
        <v>150</v>
      </c>
      <c r="R34" s="15">
        <f t="shared" si="5"/>
        <v>90</v>
      </c>
      <c r="S34" s="15">
        <f t="shared" si="6"/>
        <v>60</v>
      </c>
      <c r="T34" s="15">
        <f t="shared" si="7"/>
        <v>180</v>
      </c>
      <c r="U34" s="15">
        <f t="shared" si="8"/>
        <v>30</v>
      </c>
      <c r="V34" s="8">
        <f t="shared" si="9"/>
        <v>510</v>
      </c>
      <c r="W34" s="16">
        <v>0</v>
      </c>
      <c r="X34" s="16">
        <v>150</v>
      </c>
      <c r="Y34" s="16">
        <v>150</v>
      </c>
      <c r="Z34" s="16">
        <v>120</v>
      </c>
      <c r="AA34" s="16">
        <v>220</v>
      </c>
      <c r="AB34" s="16">
        <v>30</v>
      </c>
      <c r="AC34" s="17">
        <f t="shared" si="10"/>
        <v>670</v>
      </c>
      <c r="AD34" s="7">
        <v>670</v>
      </c>
      <c r="AE34" s="18">
        <f t="shared" si="0"/>
        <v>73.91304347826086</v>
      </c>
      <c r="AF34" s="10">
        <f t="shared" si="11"/>
        <v>100</v>
      </c>
      <c r="AG34" s="7">
        <f t="shared" si="12"/>
        <v>150</v>
      </c>
      <c r="AH34" s="11"/>
    </row>
    <row r="35" spans="1:34" ht="18.600000000000001">
      <c r="A35" s="38">
        <v>32</v>
      </c>
      <c r="B35" s="20" t="s">
        <v>85</v>
      </c>
      <c r="C35" s="21" t="s">
        <v>86</v>
      </c>
      <c r="D35" s="3" t="s">
        <v>37</v>
      </c>
      <c r="E35" s="13" t="s">
        <v>87</v>
      </c>
      <c r="F35" s="19">
        <v>11</v>
      </c>
      <c r="G35" s="14">
        <v>0</v>
      </c>
      <c r="H35" s="15">
        <v>3</v>
      </c>
      <c r="I35" s="15">
        <v>3</v>
      </c>
      <c r="J35" s="15">
        <v>2</v>
      </c>
      <c r="K35" s="15">
        <v>3</v>
      </c>
      <c r="L35" s="15">
        <v>0</v>
      </c>
      <c r="M35" s="15">
        <f t="shared" si="1"/>
        <v>11</v>
      </c>
      <c r="N35" s="12">
        <v>25</v>
      </c>
      <c r="O35" s="12">
        <f t="shared" si="2"/>
        <v>275</v>
      </c>
      <c r="P35" s="14">
        <f t="shared" si="3"/>
        <v>0</v>
      </c>
      <c r="Q35" s="15">
        <f t="shared" si="4"/>
        <v>75</v>
      </c>
      <c r="R35" s="15">
        <f t="shared" si="5"/>
        <v>75</v>
      </c>
      <c r="S35" s="15">
        <f t="shared" si="6"/>
        <v>50</v>
      </c>
      <c r="T35" s="15">
        <f t="shared" si="7"/>
        <v>75</v>
      </c>
      <c r="U35" s="15">
        <f t="shared" si="8"/>
        <v>0</v>
      </c>
      <c r="V35" s="8">
        <f t="shared" si="9"/>
        <v>275</v>
      </c>
      <c r="W35" s="16">
        <v>0</v>
      </c>
      <c r="X35" s="16">
        <v>40</v>
      </c>
      <c r="Y35" s="16">
        <v>30</v>
      </c>
      <c r="Z35" s="16">
        <v>34</v>
      </c>
      <c r="AA35" s="16">
        <v>30</v>
      </c>
      <c r="AB35" s="16">
        <v>0</v>
      </c>
      <c r="AC35" s="17">
        <f t="shared" si="10"/>
        <v>134</v>
      </c>
      <c r="AD35" s="7">
        <v>0</v>
      </c>
      <c r="AE35" s="18">
        <f t="shared" si="0"/>
        <v>100</v>
      </c>
      <c r="AF35" s="10">
        <f t="shared" si="11"/>
        <v>100</v>
      </c>
      <c r="AG35" s="7">
        <f t="shared" si="12"/>
        <v>125</v>
      </c>
      <c r="AH35" s="11"/>
    </row>
    <row r="36" spans="1:34" ht="18.600000000000001">
      <c r="A36" s="38">
        <v>33</v>
      </c>
      <c r="B36" s="20" t="s">
        <v>85</v>
      </c>
      <c r="C36" s="21" t="s">
        <v>88</v>
      </c>
      <c r="D36" s="3" t="s">
        <v>37</v>
      </c>
      <c r="E36" s="13" t="s">
        <v>89</v>
      </c>
      <c r="F36" s="19">
        <v>7</v>
      </c>
      <c r="G36" s="14">
        <v>0</v>
      </c>
      <c r="H36" s="15">
        <v>2</v>
      </c>
      <c r="I36" s="15">
        <v>1</v>
      </c>
      <c r="J36" s="15">
        <v>2</v>
      </c>
      <c r="K36" s="15">
        <v>2</v>
      </c>
      <c r="L36" s="15">
        <v>0</v>
      </c>
      <c r="M36" s="15">
        <f t="shared" si="1"/>
        <v>7</v>
      </c>
      <c r="N36" s="12">
        <v>20</v>
      </c>
      <c r="O36" s="12">
        <f t="shared" si="2"/>
        <v>140</v>
      </c>
      <c r="P36" s="14">
        <f t="shared" si="3"/>
        <v>0</v>
      </c>
      <c r="Q36" s="15">
        <f t="shared" si="4"/>
        <v>40</v>
      </c>
      <c r="R36" s="15">
        <f t="shared" si="5"/>
        <v>20</v>
      </c>
      <c r="S36" s="15">
        <f t="shared" si="6"/>
        <v>40</v>
      </c>
      <c r="T36" s="15">
        <f t="shared" si="7"/>
        <v>40</v>
      </c>
      <c r="U36" s="15">
        <f t="shared" si="8"/>
        <v>0</v>
      </c>
      <c r="V36" s="8">
        <f t="shared" si="9"/>
        <v>140</v>
      </c>
      <c r="W36" s="16">
        <v>0</v>
      </c>
      <c r="X36" s="16">
        <v>8</v>
      </c>
      <c r="Y36" s="16">
        <v>4</v>
      </c>
      <c r="Z36" s="16">
        <v>6</v>
      </c>
      <c r="AA36" s="16">
        <v>8</v>
      </c>
      <c r="AB36" s="16">
        <v>0</v>
      </c>
      <c r="AC36" s="17">
        <f t="shared" si="10"/>
        <v>26</v>
      </c>
      <c r="AD36" s="7">
        <v>0</v>
      </c>
      <c r="AE36" s="18">
        <f t="shared" si="0"/>
        <v>100</v>
      </c>
      <c r="AF36" s="10">
        <f t="shared" si="11"/>
        <v>100</v>
      </c>
      <c r="AG36" s="7">
        <f t="shared" si="12"/>
        <v>100</v>
      </c>
      <c r="AH36" s="11"/>
    </row>
    <row r="37" spans="1:34" ht="18.600000000000001">
      <c r="A37" s="38">
        <v>34</v>
      </c>
      <c r="B37" s="20" t="s">
        <v>85</v>
      </c>
      <c r="C37" s="21" t="s">
        <v>90</v>
      </c>
      <c r="D37" s="3" t="s">
        <v>37</v>
      </c>
      <c r="E37" s="13" t="s">
        <v>91</v>
      </c>
      <c r="F37" s="19">
        <v>7</v>
      </c>
      <c r="G37" s="14">
        <v>0</v>
      </c>
      <c r="H37" s="15">
        <v>2</v>
      </c>
      <c r="I37" s="15">
        <v>2</v>
      </c>
      <c r="J37" s="15">
        <v>1</v>
      </c>
      <c r="K37" s="15">
        <v>2</v>
      </c>
      <c r="L37" s="15">
        <v>0</v>
      </c>
      <c r="M37" s="15">
        <f t="shared" si="1"/>
        <v>7</v>
      </c>
      <c r="N37" s="12">
        <v>20</v>
      </c>
      <c r="O37" s="12">
        <f t="shared" si="2"/>
        <v>140</v>
      </c>
      <c r="P37" s="14">
        <f t="shared" si="3"/>
        <v>0</v>
      </c>
      <c r="Q37" s="15">
        <f t="shared" si="4"/>
        <v>40</v>
      </c>
      <c r="R37" s="15">
        <f t="shared" si="5"/>
        <v>40</v>
      </c>
      <c r="S37" s="15">
        <f t="shared" si="6"/>
        <v>20</v>
      </c>
      <c r="T37" s="15">
        <f t="shared" si="7"/>
        <v>40</v>
      </c>
      <c r="U37" s="15">
        <f t="shared" si="8"/>
        <v>0</v>
      </c>
      <c r="V37" s="8">
        <f t="shared" si="9"/>
        <v>140</v>
      </c>
      <c r="W37" s="16">
        <v>0</v>
      </c>
      <c r="X37" s="16">
        <v>23</v>
      </c>
      <c r="Y37" s="16">
        <v>20</v>
      </c>
      <c r="Z37" s="16">
        <v>21</v>
      </c>
      <c r="AA37" s="16">
        <v>19</v>
      </c>
      <c r="AB37" s="16">
        <v>0</v>
      </c>
      <c r="AC37" s="17">
        <f t="shared" si="10"/>
        <v>83</v>
      </c>
      <c r="AD37" s="7">
        <v>0</v>
      </c>
      <c r="AE37" s="18">
        <f t="shared" si="0"/>
        <v>100</v>
      </c>
      <c r="AF37" s="10">
        <f t="shared" si="11"/>
        <v>100</v>
      </c>
      <c r="AG37" s="7">
        <f t="shared" si="12"/>
        <v>100</v>
      </c>
      <c r="AH37" s="11"/>
    </row>
    <row r="38" spans="1:34" ht="18.600000000000001">
      <c r="A38" s="38">
        <v>35</v>
      </c>
      <c r="B38" s="20" t="s">
        <v>85</v>
      </c>
      <c r="C38" s="21" t="s">
        <v>92</v>
      </c>
      <c r="D38" s="3" t="s">
        <v>37</v>
      </c>
      <c r="E38" s="13" t="s">
        <v>93</v>
      </c>
      <c r="F38" s="19">
        <v>9</v>
      </c>
      <c r="G38" s="14">
        <v>0</v>
      </c>
      <c r="H38" s="15">
        <v>1</v>
      </c>
      <c r="I38" s="15">
        <v>1</v>
      </c>
      <c r="J38" s="15">
        <v>1</v>
      </c>
      <c r="K38" s="15">
        <v>1</v>
      </c>
      <c r="L38" s="15">
        <v>0</v>
      </c>
      <c r="M38" s="15">
        <f t="shared" si="1"/>
        <v>4</v>
      </c>
      <c r="N38" s="12">
        <v>15</v>
      </c>
      <c r="O38" s="12">
        <f t="shared" si="2"/>
        <v>60</v>
      </c>
      <c r="P38" s="14">
        <f t="shared" si="3"/>
        <v>0</v>
      </c>
      <c r="Q38" s="15">
        <f t="shared" si="4"/>
        <v>15</v>
      </c>
      <c r="R38" s="15">
        <f t="shared" si="5"/>
        <v>15</v>
      </c>
      <c r="S38" s="15">
        <f t="shared" si="6"/>
        <v>15</v>
      </c>
      <c r="T38" s="15">
        <f t="shared" si="7"/>
        <v>15</v>
      </c>
      <c r="U38" s="15">
        <f t="shared" si="8"/>
        <v>0</v>
      </c>
      <c r="V38" s="8">
        <f t="shared" si="9"/>
        <v>60</v>
      </c>
      <c r="W38" s="16">
        <v>0</v>
      </c>
      <c r="X38" s="16">
        <v>4</v>
      </c>
      <c r="Y38" s="16">
        <v>7</v>
      </c>
      <c r="Z38" s="16">
        <v>5</v>
      </c>
      <c r="AA38" s="16">
        <v>3</v>
      </c>
      <c r="AB38" s="16">
        <v>0</v>
      </c>
      <c r="AC38" s="17">
        <f t="shared" si="10"/>
        <v>19</v>
      </c>
      <c r="AD38" s="7">
        <v>0</v>
      </c>
      <c r="AE38" s="18">
        <f t="shared" si="0"/>
        <v>44.444444444444443</v>
      </c>
      <c r="AF38" s="10">
        <f t="shared" si="11"/>
        <v>100</v>
      </c>
      <c r="AG38" s="7">
        <f t="shared" si="12"/>
        <v>75</v>
      </c>
      <c r="AH38" s="11"/>
    </row>
    <row r="39" spans="1:34" ht="18.600000000000001">
      <c r="A39" s="38">
        <v>36</v>
      </c>
      <c r="B39" s="20" t="s">
        <v>85</v>
      </c>
      <c r="C39" s="21" t="s">
        <v>94</v>
      </c>
      <c r="D39" s="3" t="s">
        <v>37</v>
      </c>
      <c r="E39" s="13" t="s">
        <v>95</v>
      </c>
      <c r="F39" s="19">
        <v>3</v>
      </c>
      <c r="G39" s="14">
        <v>0</v>
      </c>
      <c r="H39" s="15">
        <v>3</v>
      </c>
      <c r="I39" s="15">
        <v>3</v>
      </c>
      <c r="J39" s="15">
        <v>1</v>
      </c>
      <c r="K39" s="15">
        <v>2</v>
      </c>
      <c r="L39" s="15">
        <v>1</v>
      </c>
      <c r="M39" s="15">
        <f t="shared" si="1"/>
        <v>10</v>
      </c>
      <c r="N39" s="12">
        <v>15</v>
      </c>
      <c r="O39" s="12">
        <f t="shared" si="2"/>
        <v>150</v>
      </c>
      <c r="P39" s="14">
        <f t="shared" si="3"/>
        <v>0</v>
      </c>
      <c r="Q39" s="15">
        <f t="shared" si="4"/>
        <v>45</v>
      </c>
      <c r="R39" s="15">
        <f t="shared" si="5"/>
        <v>45</v>
      </c>
      <c r="S39" s="15">
        <f t="shared" si="6"/>
        <v>15</v>
      </c>
      <c r="T39" s="15">
        <f t="shared" si="7"/>
        <v>30</v>
      </c>
      <c r="U39" s="15">
        <f t="shared" si="8"/>
        <v>15</v>
      </c>
      <c r="V39" s="8">
        <f t="shared" si="9"/>
        <v>150</v>
      </c>
      <c r="W39" s="16">
        <v>0</v>
      </c>
      <c r="X39" s="16">
        <v>7</v>
      </c>
      <c r="Y39" s="16">
        <v>5</v>
      </c>
      <c r="Z39" s="16">
        <v>5</v>
      </c>
      <c r="AA39" s="16">
        <v>8</v>
      </c>
      <c r="AB39" s="16">
        <v>3</v>
      </c>
      <c r="AC39" s="17">
        <f t="shared" si="10"/>
        <v>28</v>
      </c>
      <c r="AD39" s="7">
        <v>0</v>
      </c>
      <c r="AE39" s="18">
        <f t="shared" si="0"/>
        <v>333.33333333333337</v>
      </c>
      <c r="AF39" s="10">
        <f t="shared" si="11"/>
        <v>100</v>
      </c>
      <c r="AG39" s="7">
        <f t="shared" si="12"/>
        <v>75</v>
      </c>
      <c r="AH39" s="11"/>
    </row>
    <row r="40" spans="1:34" ht="18.600000000000001">
      <c r="A40" s="38">
        <v>37</v>
      </c>
      <c r="B40" s="20" t="s">
        <v>96</v>
      </c>
      <c r="C40" s="21" t="s">
        <v>97</v>
      </c>
      <c r="D40" s="3" t="s">
        <v>26</v>
      </c>
      <c r="E40" s="13" t="s">
        <v>98</v>
      </c>
      <c r="F40" s="19">
        <v>8</v>
      </c>
      <c r="G40" s="14">
        <v>1</v>
      </c>
      <c r="H40" s="15">
        <v>2</v>
      </c>
      <c r="I40" s="15">
        <v>2</v>
      </c>
      <c r="J40" s="15">
        <v>1</v>
      </c>
      <c r="K40" s="15">
        <v>1</v>
      </c>
      <c r="L40" s="15">
        <v>0</v>
      </c>
      <c r="M40" s="15">
        <f t="shared" si="1"/>
        <v>7</v>
      </c>
      <c r="N40" s="12">
        <v>30</v>
      </c>
      <c r="O40" s="12">
        <f t="shared" si="2"/>
        <v>210</v>
      </c>
      <c r="P40" s="14">
        <f t="shared" si="3"/>
        <v>30</v>
      </c>
      <c r="Q40" s="15">
        <f t="shared" si="4"/>
        <v>60</v>
      </c>
      <c r="R40" s="15">
        <f t="shared" si="5"/>
        <v>60</v>
      </c>
      <c r="S40" s="15">
        <f t="shared" si="6"/>
        <v>30</v>
      </c>
      <c r="T40" s="15">
        <f t="shared" si="7"/>
        <v>30</v>
      </c>
      <c r="U40" s="15">
        <f t="shared" si="8"/>
        <v>0</v>
      </c>
      <c r="V40" s="8">
        <f t="shared" si="9"/>
        <v>210</v>
      </c>
      <c r="W40" s="16">
        <v>23</v>
      </c>
      <c r="X40" s="16">
        <v>29</v>
      </c>
      <c r="Y40" s="16">
        <v>30</v>
      </c>
      <c r="Z40" s="16">
        <v>11</v>
      </c>
      <c r="AA40" s="16">
        <v>24</v>
      </c>
      <c r="AB40" s="16">
        <v>0</v>
      </c>
      <c r="AC40" s="17">
        <f t="shared" si="10"/>
        <v>117</v>
      </c>
      <c r="AD40" s="7">
        <v>0</v>
      </c>
      <c r="AE40" s="18">
        <f t="shared" si="0"/>
        <v>87.5</v>
      </c>
      <c r="AF40" s="10">
        <f t="shared" si="11"/>
        <v>100</v>
      </c>
      <c r="AG40" s="7">
        <f t="shared" si="12"/>
        <v>150</v>
      </c>
      <c r="AH40" s="11"/>
    </row>
    <row r="41" spans="1:34" ht="18.600000000000001">
      <c r="A41" s="38">
        <v>38</v>
      </c>
      <c r="B41" s="23" t="s">
        <v>101</v>
      </c>
      <c r="C41" s="24" t="s">
        <v>102</v>
      </c>
      <c r="D41" s="3" t="s">
        <v>37</v>
      </c>
      <c r="E41" s="13" t="s">
        <v>103</v>
      </c>
      <c r="F41" s="19">
        <v>4</v>
      </c>
      <c r="G41" s="14">
        <v>1</v>
      </c>
      <c r="H41" s="15">
        <v>1</v>
      </c>
      <c r="I41" s="15">
        <v>1</v>
      </c>
      <c r="J41" s="15">
        <v>1</v>
      </c>
      <c r="K41" s="15">
        <v>1</v>
      </c>
      <c r="L41" s="15">
        <v>0</v>
      </c>
      <c r="M41" s="15">
        <f t="shared" si="1"/>
        <v>5</v>
      </c>
      <c r="N41" s="12">
        <v>15</v>
      </c>
      <c r="O41" s="12">
        <f t="shared" si="2"/>
        <v>75</v>
      </c>
      <c r="P41" s="14">
        <f t="shared" si="3"/>
        <v>15</v>
      </c>
      <c r="Q41" s="15">
        <f t="shared" si="4"/>
        <v>15</v>
      </c>
      <c r="R41" s="15">
        <f t="shared" si="5"/>
        <v>15</v>
      </c>
      <c r="S41" s="15">
        <f t="shared" si="6"/>
        <v>15</v>
      </c>
      <c r="T41" s="15">
        <f t="shared" si="7"/>
        <v>15</v>
      </c>
      <c r="U41" s="15">
        <f t="shared" si="8"/>
        <v>0</v>
      </c>
      <c r="V41" s="8">
        <f t="shared" si="9"/>
        <v>75</v>
      </c>
      <c r="W41" s="16">
        <v>5</v>
      </c>
      <c r="X41" s="16">
        <v>5</v>
      </c>
      <c r="Y41" s="16">
        <v>5</v>
      </c>
      <c r="Z41" s="16">
        <v>5</v>
      </c>
      <c r="AA41" s="16">
        <v>5</v>
      </c>
      <c r="AB41" s="16">
        <v>0</v>
      </c>
      <c r="AC41" s="17">
        <f t="shared" si="10"/>
        <v>25</v>
      </c>
      <c r="AD41" s="7">
        <v>5</v>
      </c>
      <c r="AE41" s="18">
        <f t="shared" si="0"/>
        <v>125</v>
      </c>
      <c r="AF41" s="10">
        <f t="shared" si="11"/>
        <v>100</v>
      </c>
      <c r="AG41" s="7">
        <f t="shared" si="12"/>
        <v>75</v>
      </c>
      <c r="AH41" s="11"/>
    </row>
    <row r="42" spans="1:34" ht="18.600000000000001">
      <c r="A42" s="38">
        <v>39</v>
      </c>
      <c r="B42" s="23" t="s">
        <v>101</v>
      </c>
      <c r="C42" s="24" t="s">
        <v>104</v>
      </c>
      <c r="D42" s="3" t="s">
        <v>37</v>
      </c>
      <c r="E42" s="13" t="s">
        <v>105</v>
      </c>
      <c r="F42" s="19">
        <v>4</v>
      </c>
      <c r="G42" s="14">
        <v>1</v>
      </c>
      <c r="H42" s="15">
        <v>0</v>
      </c>
      <c r="I42" s="15">
        <v>0</v>
      </c>
      <c r="J42" s="15">
        <v>1</v>
      </c>
      <c r="K42" s="15">
        <v>0</v>
      </c>
      <c r="L42" s="15">
        <v>0</v>
      </c>
      <c r="M42" s="15">
        <f t="shared" si="1"/>
        <v>2</v>
      </c>
      <c r="N42" s="12">
        <v>10</v>
      </c>
      <c r="O42" s="12">
        <f t="shared" si="2"/>
        <v>20</v>
      </c>
      <c r="P42" s="14">
        <f t="shared" si="3"/>
        <v>10</v>
      </c>
      <c r="Q42" s="15">
        <f t="shared" si="4"/>
        <v>0</v>
      </c>
      <c r="R42" s="15">
        <f t="shared" si="5"/>
        <v>0</v>
      </c>
      <c r="S42" s="15">
        <f t="shared" si="6"/>
        <v>10</v>
      </c>
      <c r="T42" s="15">
        <f t="shared" si="7"/>
        <v>0</v>
      </c>
      <c r="U42" s="15">
        <f t="shared" si="8"/>
        <v>0</v>
      </c>
      <c r="V42" s="8">
        <f t="shared" si="9"/>
        <v>20</v>
      </c>
      <c r="W42" s="16">
        <v>3</v>
      </c>
      <c r="X42" s="16">
        <v>0</v>
      </c>
      <c r="Y42" s="16">
        <v>0</v>
      </c>
      <c r="Z42" s="16">
        <v>3</v>
      </c>
      <c r="AA42" s="16">
        <v>0</v>
      </c>
      <c r="AB42" s="16">
        <v>0</v>
      </c>
      <c r="AC42" s="17">
        <f t="shared" si="10"/>
        <v>6</v>
      </c>
      <c r="AD42" s="7">
        <v>0</v>
      </c>
      <c r="AE42" s="18">
        <f t="shared" si="0"/>
        <v>50</v>
      </c>
      <c r="AF42" s="10">
        <f t="shared" si="11"/>
        <v>100</v>
      </c>
      <c r="AG42" s="7">
        <f t="shared" si="12"/>
        <v>50</v>
      </c>
      <c r="AH42" s="11"/>
    </row>
    <row r="43" spans="1:34" ht="18.600000000000001">
      <c r="A43" s="38">
        <v>40</v>
      </c>
      <c r="B43" s="23" t="s">
        <v>101</v>
      </c>
      <c r="C43" s="24" t="s">
        <v>106</v>
      </c>
      <c r="D43" s="3" t="s">
        <v>37</v>
      </c>
      <c r="E43" s="13" t="s">
        <v>107</v>
      </c>
      <c r="F43" s="19">
        <v>3</v>
      </c>
      <c r="G43" s="14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f t="shared" si="1"/>
        <v>0</v>
      </c>
      <c r="N43" s="12">
        <v>10</v>
      </c>
      <c r="O43" s="12">
        <v>1</v>
      </c>
      <c r="P43" s="14">
        <f t="shared" si="3"/>
        <v>0</v>
      </c>
      <c r="Q43" s="15">
        <f t="shared" si="4"/>
        <v>0</v>
      </c>
      <c r="R43" s="15">
        <f t="shared" si="5"/>
        <v>0</v>
      </c>
      <c r="S43" s="15">
        <f t="shared" si="6"/>
        <v>0</v>
      </c>
      <c r="T43" s="15">
        <f t="shared" si="7"/>
        <v>0</v>
      </c>
      <c r="U43" s="15">
        <f t="shared" si="8"/>
        <v>0</v>
      </c>
      <c r="V43" s="8">
        <f t="shared" si="9"/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7">
        <f t="shared" si="10"/>
        <v>0</v>
      </c>
      <c r="AD43" s="7">
        <v>0</v>
      </c>
      <c r="AE43" s="18">
        <f t="shared" si="0"/>
        <v>0</v>
      </c>
      <c r="AF43" s="10">
        <f t="shared" si="11"/>
        <v>0</v>
      </c>
      <c r="AG43" s="7">
        <f t="shared" si="12"/>
        <v>50</v>
      </c>
      <c r="AH43" s="11"/>
    </row>
    <row r="44" spans="1:34" ht="18.600000000000001">
      <c r="A44" s="38">
        <v>41</v>
      </c>
      <c r="B44" s="23" t="s">
        <v>101</v>
      </c>
      <c r="C44" s="24" t="s">
        <v>108</v>
      </c>
      <c r="D44" s="3" t="s">
        <v>37</v>
      </c>
      <c r="E44" s="13" t="s">
        <v>30</v>
      </c>
      <c r="F44" s="19">
        <v>5</v>
      </c>
      <c r="G44" s="14">
        <v>0</v>
      </c>
      <c r="H44" s="15">
        <v>1</v>
      </c>
      <c r="I44" s="15">
        <v>1</v>
      </c>
      <c r="J44" s="15">
        <v>1</v>
      </c>
      <c r="K44" s="15">
        <v>1</v>
      </c>
      <c r="L44" s="15">
        <v>1</v>
      </c>
      <c r="M44" s="15">
        <f t="shared" si="1"/>
        <v>5</v>
      </c>
      <c r="N44" s="12">
        <v>20</v>
      </c>
      <c r="O44" s="12">
        <f t="shared" si="2"/>
        <v>100</v>
      </c>
      <c r="P44" s="14">
        <f t="shared" si="3"/>
        <v>0</v>
      </c>
      <c r="Q44" s="15">
        <f t="shared" si="4"/>
        <v>20</v>
      </c>
      <c r="R44" s="15">
        <f t="shared" si="5"/>
        <v>20</v>
      </c>
      <c r="S44" s="15">
        <f t="shared" si="6"/>
        <v>20</v>
      </c>
      <c r="T44" s="15">
        <f t="shared" si="7"/>
        <v>20</v>
      </c>
      <c r="U44" s="15">
        <f t="shared" si="8"/>
        <v>20</v>
      </c>
      <c r="V44" s="8">
        <f t="shared" si="9"/>
        <v>100</v>
      </c>
      <c r="W44" s="16">
        <v>0</v>
      </c>
      <c r="X44" s="16">
        <v>6</v>
      </c>
      <c r="Y44" s="16">
        <v>5</v>
      </c>
      <c r="Z44" s="16">
        <v>5</v>
      </c>
      <c r="AA44" s="16">
        <v>5</v>
      </c>
      <c r="AB44" s="16">
        <v>4</v>
      </c>
      <c r="AC44" s="17">
        <f t="shared" si="10"/>
        <v>25</v>
      </c>
      <c r="AD44" s="7">
        <v>0</v>
      </c>
      <c r="AE44" s="18">
        <f t="shared" si="0"/>
        <v>100</v>
      </c>
      <c r="AF44" s="10">
        <f t="shared" si="11"/>
        <v>100</v>
      </c>
      <c r="AG44" s="7">
        <f t="shared" si="12"/>
        <v>100</v>
      </c>
      <c r="AH44" s="11"/>
    </row>
    <row r="45" spans="1:34" ht="18.600000000000001">
      <c r="A45" s="38">
        <v>42</v>
      </c>
      <c r="B45" s="27" t="s">
        <v>121</v>
      </c>
      <c r="C45" s="28" t="s">
        <v>130</v>
      </c>
      <c r="D45" s="3" t="s">
        <v>37</v>
      </c>
      <c r="E45" s="13" t="s">
        <v>44</v>
      </c>
      <c r="F45" s="19">
        <v>3</v>
      </c>
      <c r="G45" s="14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5">
        <f t="shared" si="1"/>
        <v>2</v>
      </c>
      <c r="N45" s="12">
        <v>30</v>
      </c>
      <c r="O45" s="12">
        <f>M45*N45</f>
        <v>60</v>
      </c>
      <c r="P45" s="14">
        <f>G45*N45</f>
        <v>0</v>
      </c>
      <c r="Q45" s="15">
        <f>N45*H45</f>
        <v>30</v>
      </c>
      <c r="R45" s="15">
        <f>I45*N45</f>
        <v>0</v>
      </c>
      <c r="S45" s="15">
        <f>N45*J45</f>
        <v>30</v>
      </c>
      <c r="T45" s="15">
        <f t="shared" si="7"/>
        <v>0</v>
      </c>
      <c r="U45" s="15">
        <f>L45*N45</f>
        <v>0</v>
      </c>
      <c r="V45" s="8">
        <f t="shared" si="9"/>
        <v>60</v>
      </c>
      <c r="W45" s="16">
        <v>0</v>
      </c>
      <c r="X45" s="16">
        <v>25</v>
      </c>
      <c r="Y45" s="16">
        <v>0</v>
      </c>
      <c r="Z45" s="16">
        <v>15</v>
      </c>
      <c r="AA45" s="16">
        <v>0</v>
      </c>
      <c r="AB45" s="16">
        <v>0</v>
      </c>
      <c r="AC45" s="17">
        <f t="shared" si="10"/>
        <v>40</v>
      </c>
      <c r="AD45" s="7">
        <v>40</v>
      </c>
      <c r="AE45" s="18">
        <f t="shared" si="0"/>
        <v>66.666666666666657</v>
      </c>
      <c r="AF45" s="10">
        <f t="shared" si="11"/>
        <v>100</v>
      </c>
      <c r="AG45" s="7">
        <f>(N45/20)*100</f>
        <v>150</v>
      </c>
      <c r="AH45" s="11"/>
    </row>
    <row r="46" spans="1:34" ht="18.600000000000001">
      <c r="A46" s="38">
        <v>43</v>
      </c>
      <c r="B46" s="42" t="s">
        <v>121</v>
      </c>
      <c r="C46" s="43" t="s">
        <v>137</v>
      </c>
      <c r="D46" s="44" t="s">
        <v>37</v>
      </c>
      <c r="E46" s="45" t="s">
        <v>138</v>
      </c>
      <c r="F46" s="46">
        <v>8</v>
      </c>
      <c r="G46" s="47">
        <v>0</v>
      </c>
      <c r="H46" s="41">
        <v>0</v>
      </c>
      <c r="I46" s="41">
        <v>1</v>
      </c>
      <c r="J46" s="41">
        <v>1</v>
      </c>
      <c r="K46" s="41">
        <v>2</v>
      </c>
      <c r="L46" s="41">
        <v>1</v>
      </c>
      <c r="M46" s="41">
        <f t="shared" si="1"/>
        <v>5</v>
      </c>
      <c r="N46" s="12">
        <v>40</v>
      </c>
      <c r="O46" s="12">
        <f>M46*N46</f>
        <v>200</v>
      </c>
      <c r="P46" s="14">
        <f>G46*N46</f>
        <v>0</v>
      </c>
      <c r="Q46" s="15">
        <f>N46*H46</f>
        <v>0</v>
      </c>
      <c r="R46" s="15">
        <f>I46*N46</f>
        <v>40</v>
      </c>
      <c r="S46" s="15">
        <f>N46*J46</f>
        <v>40</v>
      </c>
      <c r="T46" s="15">
        <f t="shared" ref="T46" si="13">N46*K46</f>
        <v>80</v>
      </c>
      <c r="U46" s="15">
        <f>L46*N46</f>
        <v>40</v>
      </c>
      <c r="V46" s="8">
        <f t="shared" ref="V46" si="14">U46+T46+S46+R46+Q46+P46</f>
        <v>200</v>
      </c>
      <c r="W46" s="16">
        <v>0</v>
      </c>
      <c r="X46" s="16">
        <v>0</v>
      </c>
      <c r="Y46" s="16">
        <v>12</v>
      </c>
      <c r="Z46" s="16">
        <v>21</v>
      </c>
      <c r="AA46" s="16">
        <v>45</v>
      </c>
      <c r="AB46" s="16">
        <v>35</v>
      </c>
      <c r="AC46" s="17">
        <f t="shared" ref="AC46" si="15">SUM(W46:AB46)</f>
        <v>113</v>
      </c>
      <c r="AD46" s="7">
        <v>113</v>
      </c>
      <c r="AE46" s="18">
        <f t="shared" si="0"/>
        <v>62.5</v>
      </c>
      <c r="AF46" s="10">
        <f t="shared" si="11"/>
        <v>100</v>
      </c>
      <c r="AG46" s="7">
        <f>(N46/20)*100</f>
        <v>200</v>
      </c>
      <c r="AH46" s="11"/>
    </row>
  </sheetData>
  <mergeCells count="19">
    <mergeCell ref="O2:O3"/>
    <mergeCell ref="P2:U2"/>
    <mergeCell ref="AC2:AC3"/>
    <mergeCell ref="AD2:AD3"/>
    <mergeCell ref="AE2:AE3"/>
    <mergeCell ref="AF2:AF3"/>
    <mergeCell ref="AG2:AG3"/>
    <mergeCell ref="A1:AH1"/>
    <mergeCell ref="A2:A3"/>
    <mergeCell ref="B2:B3"/>
    <mergeCell ref="C2:C3"/>
    <mergeCell ref="D2:D3"/>
    <mergeCell ref="E2:E3"/>
    <mergeCell ref="F2:F3"/>
    <mergeCell ref="G2:M2"/>
    <mergeCell ref="N2:N3"/>
    <mergeCell ref="V2:V3"/>
    <mergeCell ref="AH2:AH3"/>
    <mergeCell ref="W2:A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6"/>
  <sheetViews>
    <sheetView rightToLeft="1" workbookViewId="0">
      <pane ySplit="3" topLeftCell="A28" activePane="bottomLeft" state="frozen"/>
      <selection activeCell="C1" sqref="C1"/>
      <selection pane="bottomLeft" activeCell="B51" sqref="B51"/>
    </sheetView>
  </sheetViews>
  <sheetFormatPr defaultRowHeight="13.8"/>
  <cols>
    <col min="1" max="1" width="4.3984375" customWidth="1"/>
    <col min="2" max="2" width="16.69921875" bestFit="1" customWidth="1"/>
    <col min="3" max="3" width="15.19921875" customWidth="1"/>
    <col min="4" max="4" width="46.09765625" customWidth="1"/>
    <col min="5" max="5" width="4" bestFit="1" customWidth="1"/>
    <col min="6" max="6" width="4.3984375" bestFit="1" customWidth="1"/>
    <col min="7" max="7" width="4" bestFit="1" customWidth="1"/>
    <col min="8" max="8" width="4.3984375" bestFit="1" customWidth="1"/>
    <col min="9" max="9" width="4" bestFit="1" customWidth="1"/>
    <col min="10" max="10" width="4.3984375" bestFit="1" customWidth="1"/>
    <col min="11" max="11" width="4" bestFit="1" customWidth="1"/>
    <col min="12" max="12" width="4.3984375" bestFit="1" customWidth="1"/>
    <col min="13" max="13" width="4" bestFit="1" customWidth="1"/>
    <col min="14" max="14" width="4.3984375" bestFit="1" customWidth="1"/>
    <col min="15" max="15" width="4" bestFit="1" customWidth="1"/>
    <col min="16" max="16" width="4.3984375" bestFit="1" customWidth="1"/>
  </cols>
  <sheetData>
    <row r="1" spans="1:16" ht="14.4" thickBot="1"/>
    <row r="2" spans="1:16" ht="14.25" customHeight="1">
      <c r="A2" s="77" t="s">
        <v>1</v>
      </c>
      <c r="B2" s="79" t="s">
        <v>6</v>
      </c>
      <c r="C2" s="80" t="s">
        <v>0</v>
      </c>
      <c r="D2" s="81" t="s">
        <v>23</v>
      </c>
      <c r="E2" s="75" t="s">
        <v>109</v>
      </c>
      <c r="F2" s="75"/>
      <c r="G2" s="75" t="s">
        <v>110</v>
      </c>
      <c r="H2" s="75"/>
      <c r="I2" s="75" t="s">
        <v>111</v>
      </c>
      <c r="J2" s="75"/>
      <c r="K2" s="75" t="s">
        <v>116</v>
      </c>
      <c r="L2" s="75"/>
      <c r="M2" s="75" t="s">
        <v>112</v>
      </c>
      <c r="N2" s="75"/>
      <c r="O2" s="75" t="s">
        <v>113</v>
      </c>
      <c r="P2" s="76"/>
    </row>
    <row r="3" spans="1:16" ht="14.25" customHeight="1">
      <c r="A3" s="78"/>
      <c r="B3" s="54"/>
      <c r="C3" s="55"/>
      <c r="D3" s="57"/>
      <c r="E3" s="29" t="s">
        <v>114</v>
      </c>
      <c r="F3" s="30" t="s">
        <v>115</v>
      </c>
      <c r="G3" s="29" t="s">
        <v>114</v>
      </c>
      <c r="H3" s="30" t="s">
        <v>115</v>
      </c>
      <c r="I3" s="29" t="s">
        <v>114</v>
      </c>
      <c r="J3" s="30" t="s">
        <v>115</v>
      </c>
      <c r="K3" s="29" t="s">
        <v>114</v>
      </c>
      <c r="L3" s="30" t="s">
        <v>115</v>
      </c>
      <c r="M3" s="29" t="s">
        <v>114</v>
      </c>
      <c r="N3" s="30" t="s">
        <v>115</v>
      </c>
      <c r="O3" s="29" t="s">
        <v>114</v>
      </c>
      <c r="P3" s="26" t="s">
        <v>115</v>
      </c>
    </row>
    <row r="4" spans="1:16" ht="18.600000000000001">
      <c r="A4" s="33">
        <v>1</v>
      </c>
      <c r="B4" s="27" t="s">
        <v>25</v>
      </c>
      <c r="C4" s="28" t="s">
        <v>24</v>
      </c>
      <c r="D4" s="13" t="s">
        <v>27</v>
      </c>
      <c r="E4" s="31"/>
      <c r="F4" s="32"/>
      <c r="G4" s="32"/>
      <c r="H4" s="32"/>
      <c r="I4" s="32"/>
      <c r="J4" s="32"/>
      <c r="K4" s="31"/>
      <c r="L4" s="32"/>
      <c r="M4" s="32"/>
      <c r="N4" s="32"/>
      <c r="O4" s="32"/>
      <c r="P4" s="25"/>
    </row>
    <row r="5" spans="1:16" ht="18.600000000000001">
      <c r="A5" s="33">
        <v>2</v>
      </c>
      <c r="B5" s="27" t="s">
        <v>28</v>
      </c>
      <c r="C5" s="28" t="s">
        <v>29</v>
      </c>
      <c r="D5" s="13" t="s">
        <v>30</v>
      </c>
      <c r="E5" s="31"/>
      <c r="F5" s="32"/>
      <c r="G5" s="32"/>
      <c r="H5" s="32"/>
      <c r="I5" s="32"/>
      <c r="J5" s="32"/>
      <c r="K5" s="32"/>
      <c r="L5" s="32"/>
      <c r="M5" s="32"/>
      <c r="N5" s="32"/>
      <c r="O5" s="32"/>
      <c r="P5" s="25"/>
    </row>
    <row r="6" spans="1:16" ht="18.600000000000001">
      <c r="A6" s="40">
        <v>3</v>
      </c>
      <c r="B6" s="27" t="s">
        <v>28</v>
      </c>
      <c r="C6" s="28" t="s">
        <v>31</v>
      </c>
      <c r="D6" s="13" t="s">
        <v>32</v>
      </c>
      <c r="E6" s="32"/>
      <c r="F6" s="32"/>
      <c r="G6" s="32"/>
      <c r="H6" s="32"/>
      <c r="I6" s="32"/>
      <c r="J6" s="32"/>
      <c r="K6" s="31"/>
      <c r="L6" s="32"/>
      <c r="M6" s="32"/>
      <c r="N6" s="32"/>
      <c r="O6" s="32"/>
      <c r="P6" s="25"/>
    </row>
    <row r="7" spans="1:16" ht="18.600000000000001">
      <c r="A7" s="40">
        <v>4</v>
      </c>
      <c r="B7" s="27" t="s">
        <v>28</v>
      </c>
      <c r="C7" s="28" t="s">
        <v>33</v>
      </c>
      <c r="D7" s="13" t="s">
        <v>34</v>
      </c>
      <c r="E7" s="32"/>
      <c r="F7" s="32"/>
      <c r="G7" s="32"/>
      <c r="H7" s="32"/>
      <c r="I7" s="31"/>
      <c r="J7" s="32"/>
      <c r="K7" s="32"/>
      <c r="L7" s="32"/>
      <c r="M7" s="32"/>
      <c r="N7" s="32"/>
      <c r="O7" s="32"/>
      <c r="P7" s="25"/>
    </row>
    <row r="8" spans="1:16" ht="18.600000000000001">
      <c r="A8" s="40">
        <v>5</v>
      </c>
      <c r="B8" s="36" t="s">
        <v>28</v>
      </c>
      <c r="C8" s="37" t="s">
        <v>122</v>
      </c>
      <c r="D8" s="13" t="s">
        <v>123</v>
      </c>
      <c r="E8" s="32"/>
      <c r="F8" s="32"/>
      <c r="G8" s="32"/>
      <c r="H8" s="32"/>
      <c r="I8" s="34"/>
      <c r="J8" s="32"/>
      <c r="K8" s="32"/>
      <c r="L8" s="32"/>
      <c r="M8" s="32"/>
      <c r="N8" s="31"/>
      <c r="O8" s="31"/>
      <c r="P8" s="25"/>
    </row>
    <row r="9" spans="1:16" ht="18.600000000000001">
      <c r="A9" s="40">
        <v>6</v>
      </c>
      <c r="B9" s="27" t="s">
        <v>35</v>
      </c>
      <c r="C9" s="28" t="s">
        <v>36</v>
      </c>
      <c r="D9" s="13" t="s">
        <v>34</v>
      </c>
      <c r="E9" s="32"/>
      <c r="F9" s="32"/>
      <c r="G9" s="32"/>
      <c r="H9" s="32"/>
      <c r="I9" s="31"/>
      <c r="J9" s="32"/>
      <c r="K9" s="32"/>
      <c r="L9" s="32"/>
      <c r="M9" s="32"/>
      <c r="N9" s="32"/>
      <c r="O9" s="32"/>
      <c r="P9" s="25"/>
    </row>
    <row r="10" spans="1:16" ht="18.600000000000001">
      <c r="A10" s="40">
        <v>7</v>
      </c>
      <c r="B10" s="27" t="s">
        <v>35</v>
      </c>
      <c r="C10" s="28" t="s">
        <v>38</v>
      </c>
      <c r="D10" s="13" t="s">
        <v>39</v>
      </c>
      <c r="E10" s="32"/>
      <c r="F10" s="32"/>
      <c r="G10" s="32"/>
      <c r="H10" s="32"/>
      <c r="I10" s="31"/>
      <c r="J10" s="32"/>
      <c r="K10" s="32"/>
      <c r="L10" s="32"/>
      <c r="M10" s="32"/>
      <c r="N10" s="32"/>
      <c r="O10" s="31"/>
      <c r="P10" s="25"/>
    </row>
    <row r="11" spans="1:16" ht="18.600000000000001">
      <c r="A11" s="40">
        <v>8</v>
      </c>
      <c r="B11" s="27" t="s">
        <v>35</v>
      </c>
      <c r="C11" s="28" t="s">
        <v>40</v>
      </c>
      <c r="D11" s="13" t="s">
        <v>41</v>
      </c>
      <c r="E11" s="32"/>
      <c r="F11" s="32"/>
      <c r="G11" s="32"/>
      <c r="H11" s="31"/>
      <c r="I11" s="32"/>
      <c r="J11" s="32"/>
      <c r="K11" s="32"/>
      <c r="L11" s="31"/>
      <c r="M11" s="32"/>
      <c r="N11" s="32"/>
      <c r="O11" s="32"/>
      <c r="P11" s="25"/>
    </row>
    <row r="12" spans="1:16" ht="18.600000000000001">
      <c r="A12" s="40">
        <v>9</v>
      </c>
      <c r="B12" s="36" t="s">
        <v>35</v>
      </c>
      <c r="C12" s="37" t="s">
        <v>125</v>
      </c>
      <c r="D12" s="13" t="s">
        <v>126</v>
      </c>
      <c r="E12" s="32"/>
      <c r="F12" s="31"/>
      <c r="G12" s="32"/>
      <c r="H12" s="32"/>
      <c r="I12" s="32"/>
      <c r="J12" s="32"/>
      <c r="K12" s="32"/>
      <c r="L12" s="32"/>
      <c r="M12" s="32"/>
      <c r="N12" s="32"/>
      <c r="O12" s="32"/>
      <c r="P12" s="25"/>
    </row>
    <row r="13" spans="1:16" ht="18.600000000000001">
      <c r="A13" s="40">
        <v>10</v>
      </c>
      <c r="B13" s="27" t="s">
        <v>42</v>
      </c>
      <c r="C13" s="28" t="s">
        <v>43</v>
      </c>
      <c r="D13" s="13" t="s">
        <v>44</v>
      </c>
      <c r="E13" s="32"/>
      <c r="F13" s="32"/>
      <c r="G13" s="32"/>
      <c r="H13" s="32"/>
      <c r="I13" s="32"/>
      <c r="J13" s="32"/>
      <c r="K13" s="32"/>
      <c r="L13" s="31"/>
      <c r="M13" s="32"/>
      <c r="N13" s="32"/>
      <c r="O13" s="32"/>
      <c r="P13" s="25"/>
    </row>
    <row r="14" spans="1:16" ht="18.600000000000001">
      <c r="A14" s="40">
        <v>11</v>
      </c>
      <c r="B14" s="27" t="s">
        <v>42</v>
      </c>
      <c r="C14" s="28" t="s">
        <v>45</v>
      </c>
      <c r="D14" s="13" t="s">
        <v>81</v>
      </c>
      <c r="E14" s="32"/>
      <c r="F14" s="32"/>
      <c r="G14" s="32"/>
      <c r="H14" s="32"/>
      <c r="I14" s="32"/>
      <c r="J14" s="32"/>
      <c r="K14" s="32"/>
      <c r="L14" s="32"/>
      <c r="M14" s="31"/>
      <c r="N14" s="32"/>
      <c r="O14" s="32"/>
      <c r="P14" s="25"/>
    </row>
    <row r="15" spans="1:16" ht="18.600000000000001">
      <c r="A15" s="40">
        <v>12</v>
      </c>
      <c r="B15" s="36" t="s">
        <v>42</v>
      </c>
      <c r="C15" s="37" t="s">
        <v>127</v>
      </c>
      <c r="D15" s="13" t="s">
        <v>128</v>
      </c>
      <c r="E15" s="32"/>
      <c r="F15" s="32"/>
      <c r="G15" s="32"/>
      <c r="H15" s="32"/>
      <c r="I15" s="32"/>
      <c r="J15" s="32"/>
      <c r="K15" s="32"/>
      <c r="L15" s="32"/>
      <c r="M15" s="31"/>
      <c r="N15" s="32"/>
      <c r="O15" s="32"/>
      <c r="P15" s="25"/>
    </row>
    <row r="16" spans="1:16" ht="18.600000000000001">
      <c r="A16" s="40">
        <v>13</v>
      </c>
      <c r="B16" s="27" t="s">
        <v>47</v>
      </c>
      <c r="C16" s="28" t="s">
        <v>48</v>
      </c>
      <c r="D16" s="13" t="s">
        <v>117</v>
      </c>
      <c r="E16" s="32"/>
      <c r="F16" s="32"/>
      <c r="G16" s="32"/>
      <c r="H16" s="32"/>
      <c r="I16" s="31"/>
      <c r="J16" s="32"/>
      <c r="K16" s="32"/>
      <c r="L16" s="32"/>
      <c r="M16" s="31"/>
      <c r="N16" s="32"/>
      <c r="O16" s="32"/>
      <c r="P16" s="25"/>
    </row>
    <row r="17" spans="1:16" ht="18.600000000000001">
      <c r="A17" s="40">
        <v>14</v>
      </c>
      <c r="B17" s="27" t="s">
        <v>47</v>
      </c>
      <c r="C17" s="28" t="s">
        <v>49</v>
      </c>
      <c r="D17" s="13" t="s">
        <v>100</v>
      </c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25"/>
    </row>
    <row r="18" spans="1:16" ht="18.600000000000001">
      <c r="A18" s="40">
        <v>15</v>
      </c>
      <c r="B18" s="27" t="s">
        <v>50</v>
      </c>
      <c r="C18" s="28" t="s">
        <v>51</v>
      </c>
      <c r="D18" s="13" t="s">
        <v>52</v>
      </c>
      <c r="E18" s="31"/>
      <c r="F18" s="32"/>
      <c r="G18" s="32"/>
      <c r="H18" s="32"/>
      <c r="I18" s="32"/>
      <c r="J18" s="32"/>
      <c r="K18" s="31"/>
      <c r="L18" s="32"/>
      <c r="M18" s="31"/>
      <c r="N18" s="32"/>
      <c r="O18" s="32"/>
      <c r="P18" s="25"/>
    </row>
    <row r="19" spans="1:16" ht="18.600000000000001">
      <c r="A19" s="40">
        <v>16</v>
      </c>
      <c r="B19" s="27" t="s">
        <v>53</v>
      </c>
      <c r="C19" s="28" t="s">
        <v>54</v>
      </c>
      <c r="D19" s="13" t="s">
        <v>55</v>
      </c>
      <c r="E19" s="31"/>
      <c r="F19" s="32"/>
      <c r="G19" s="31"/>
      <c r="H19" s="32"/>
      <c r="I19" s="31"/>
      <c r="J19" s="32"/>
      <c r="K19" s="31"/>
      <c r="L19" s="32"/>
      <c r="M19" s="31"/>
      <c r="N19" s="32"/>
      <c r="O19" s="32"/>
      <c r="P19" s="25"/>
    </row>
    <row r="20" spans="1:16" ht="18.600000000000001">
      <c r="A20" s="40">
        <v>17</v>
      </c>
      <c r="B20" s="27" t="s">
        <v>50</v>
      </c>
      <c r="C20" s="28" t="s">
        <v>56</v>
      </c>
      <c r="D20" s="13" t="s">
        <v>118</v>
      </c>
      <c r="E20" s="31"/>
      <c r="F20" s="32"/>
      <c r="G20" s="32"/>
      <c r="H20" s="32"/>
      <c r="I20" s="32"/>
      <c r="J20" s="32"/>
      <c r="K20" s="31"/>
      <c r="L20" s="32"/>
      <c r="M20" s="32"/>
      <c r="N20" s="32"/>
      <c r="O20" s="32"/>
      <c r="P20" s="25"/>
    </row>
    <row r="21" spans="1:16" ht="18.600000000000001">
      <c r="A21" s="40">
        <v>18</v>
      </c>
      <c r="B21" s="27" t="s">
        <v>50</v>
      </c>
      <c r="C21" s="28" t="s">
        <v>58</v>
      </c>
      <c r="D21" s="13" t="s">
        <v>34</v>
      </c>
      <c r="E21" s="32"/>
      <c r="F21" s="32"/>
      <c r="G21" s="32"/>
      <c r="H21" s="32"/>
      <c r="I21" s="31"/>
      <c r="J21" s="32"/>
      <c r="K21" s="32"/>
      <c r="L21" s="32"/>
      <c r="M21" s="32"/>
      <c r="N21" s="32"/>
      <c r="O21" s="32"/>
      <c r="P21" s="25"/>
    </row>
    <row r="22" spans="1:16" ht="18.600000000000001">
      <c r="A22" s="40">
        <v>19</v>
      </c>
      <c r="B22" s="27" t="s">
        <v>59</v>
      </c>
      <c r="C22" s="28" t="s">
        <v>60</v>
      </c>
      <c r="D22" s="13" t="s">
        <v>61</v>
      </c>
      <c r="E22" s="32"/>
      <c r="F22" s="32"/>
      <c r="G22" s="32"/>
      <c r="H22" s="32"/>
      <c r="I22" s="32"/>
      <c r="J22" s="31"/>
      <c r="K22" s="32"/>
      <c r="L22" s="32"/>
      <c r="M22" s="32"/>
      <c r="N22" s="32"/>
      <c r="O22" s="32"/>
      <c r="P22" s="25"/>
    </row>
    <row r="23" spans="1:16" ht="18.600000000000001">
      <c r="A23" s="40">
        <v>20</v>
      </c>
      <c r="B23" s="27" t="s">
        <v>62</v>
      </c>
      <c r="C23" s="28" t="s">
        <v>63</v>
      </c>
      <c r="D23" s="13" t="s">
        <v>64</v>
      </c>
      <c r="E23" s="32"/>
      <c r="F23" s="32"/>
      <c r="G23" s="31"/>
      <c r="H23" s="32"/>
      <c r="I23" s="32"/>
      <c r="J23" s="32"/>
      <c r="K23" s="32"/>
      <c r="L23" s="32"/>
      <c r="M23" s="32"/>
      <c r="N23" s="32"/>
      <c r="O23" s="32"/>
      <c r="P23" s="25"/>
    </row>
    <row r="24" spans="1:16" ht="18.600000000000001">
      <c r="A24" s="40">
        <v>21</v>
      </c>
      <c r="B24" s="27" t="s">
        <v>65</v>
      </c>
      <c r="C24" s="28" t="s">
        <v>66</v>
      </c>
      <c r="D24" s="13" t="s">
        <v>67</v>
      </c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25"/>
    </row>
    <row r="25" spans="1:16" ht="18.600000000000001">
      <c r="A25" s="40">
        <v>22</v>
      </c>
      <c r="B25" s="27" t="s">
        <v>65</v>
      </c>
      <c r="C25" s="28" t="s">
        <v>68</v>
      </c>
      <c r="D25" s="13" t="s">
        <v>67</v>
      </c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25"/>
    </row>
    <row r="26" spans="1:16" ht="18.600000000000001">
      <c r="A26" s="40">
        <v>23</v>
      </c>
      <c r="B26" s="27" t="s">
        <v>65</v>
      </c>
      <c r="C26" s="28" t="s">
        <v>69</v>
      </c>
      <c r="D26" s="13" t="s">
        <v>67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25"/>
    </row>
    <row r="27" spans="1:16" ht="18.600000000000001">
      <c r="A27" s="40">
        <v>24</v>
      </c>
      <c r="B27" s="27" t="s">
        <v>65</v>
      </c>
      <c r="C27" s="28" t="s">
        <v>70</v>
      </c>
      <c r="D27" s="13" t="s">
        <v>67</v>
      </c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25"/>
    </row>
    <row r="28" spans="1:16" ht="18.600000000000001">
      <c r="A28" s="40">
        <v>25</v>
      </c>
      <c r="B28" s="27" t="s">
        <v>71</v>
      </c>
      <c r="C28" s="28" t="s">
        <v>72</v>
      </c>
      <c r="D28" s="13" t="s">
        <v>44</v>
      </c>
      <c r="E28" s="32"/>
      <c r="F28" s="32"/>
      <c r="G28" s="32"/>
      <c r="H28" s="32"/>
      <c r="I28" s="32"/>
      <c r="J28" s="32"/>
      <c r="K28" s="32"/>
      <c r="L28" s="31"/>
      <c r="M28" s="32"/>
      <c r="N28" s="32"/>
      <c r="O28" s="32"/>
      <c r="P28" s="25"/>
    </row>
    <row r="29" spans="1:16" ht="18.600000000000001">
      <c r="A29" s="40">
        <v>26</v>
      </c>
      <c r="B29" s="27" t="s">
        <v>73</v>
      </c>
      <c r="C29" s="28" t="s">
        <v>74</v>
      </c>
      <c r="D29" s="13" t="s">
        <v>75</v>
      </c>
      <c r="E29" s="32"/>
      <c r="F29" s="31"/>
      <c r="G29" s="32"/>
      <c r="H29" s="31"/>
      <c r="I29" s="32"/>
      <c r="J29" s="32"/>
      <c r="K29" s="32"/>
      <c r="L29" s="32"/>
      <c r="M29" s="32"/>
      <c r="N29" s="32"/>
      <c r="O29" s="32"/>
      <c r="P29" s="25"/>
    </row>
    <row r="30" spans="1:16" ht="18.600000000000001">
      <c r="A30" s="40">
        <v>27</v>
      </c>
      <c r="B30" s="36" t="s">
        <v>73</v>
      </c>
      <c r="C30" s="37" t="s">
        <v>119</v>
      </c>
      <c r="D30" s="13" t="s">
        <v>120</v>
      </c>
      <c r="E30" s="31"/>
      <c r="F30" s="32"/>
      <c r="G30" s="31"/>
      <c r="H30" s="32"/>
      <c r="I30" s="31"/>
      <c r="J30" s="32"/>
      <c r="K30" s="31"/>
      <c r="L30" s="32"/>
      <c r="M30" s="31"/>
      <c r="N30" s="32"/>
      <c r="O30" s="32"/>
      <c r="P30" s="25"/>
    </row>
    <row r="31" spans="1:16" ht="18.600000000000001">
      <c r="A31" s="40">
        <v>28</v>
      </c>
      <c r="B31" s="27" t="s">
        <v>77</v>
      </c>
      <c r="C31" s="28" t="s">
        <v>78</v>
      </c>
      <c r="D31" s="13" t="s">
        <v>76</v>
      </c>
      <c r="E31" s="32"/>
      <c r="F31" s="32"/>
      <c r="G31" s="32"/>
      <c r="H31" s="32"/>
      <c r="I31" s="31"/>
      <c r="J31" s="32"/>
      <c r="K31" s="32"/>
      <c r="L31" s="32"/>
      <c r="M31" s="32"/>
      <c r="N31" s="32"/>
      <c r="O31" s="32"/>
      <c r="P31" s="25"/>
    </row>
    <row r="32" spans="1:16" ht="18.600000000000001">
      <c r="A32" s="40">
        <v>29</v>
      </c>
      <c r="B32" s="27" t="s">
        <v>77</v>
      </c>
      <c r="C32" s="28" t="s">
        <v>79</v>
      </c>
      <c r="D32" s="13" t="s">
        <v>32</v>
      </c>
      <c r="E32" s="32"/>
      <c r="F32" s="32"/>
      <c r="G32" s="32"/>
      <c r="H32" s="32"/>
      <c r="I32" s="32"/>
      <c r="J32" s="32"/>
      <c r="K32" s="31"/>
      <c r="L32" s="32"/>
      <c r="M32" s="32"/>
      <c r="N32" s="32"/>
      <c r="O32" s="32"/>
      <c r="P32" s="25"/>
    </row>
    <row r="33" spans="1:16" ht="18.600000000000001">
      <c r="A33" s="40">
        <v>30</v>
      </c>
      <c r="B33" s="27" t="s">
        <v>77</v>
      </c>
      <c r="C33" s="28" t="s">
        <v>80</v>
      </c>
      <c r="D33" s="13" t="s">
        <v>81</v>
      </c>
      <c r="E33" s="32"/>
      <c r="F33" s="32"/>
      <c r="G33" s="32"/>
      <c r="H33" s="32"/>
      <c r="I33" s="32"/>
      <c r="J33" s="32"/>
      <c r="K33" s="32"/>
      <c r="L33" s="32"/>
      <c r="M33" s="31"/>
      <c r="N33" s="32"/>
      <c r="O33" s="32"/>
      <c r="P33" s="25"/>
    </row>
    <row r="34" spans="1:16" ht="18.600000000000001">
      <c r="A34" s="40">
        <v>31</v>
      </c>
      <c r="B34" s="27" t="s">
        <v>82</v>
      </c>
      <c r="C34" s="28" t="s">
        <v>83</v>
      </c>
      <c r="D34" s="13" t="s">
        <v>84</v>
      </c>
      <c r="E34" s="31"/>
      <c r="F34" s="32"/>
      <c r="G34" s="31"/>
      <c r="H34" s="32"/>
      <c r="I34" s="31"/>
      <c r="J34" s="32"/>
      <c r="K34" s="31"/>
      <c r="L34" s="32"/>
      <c r="M34" s="31"/>
      <c r="N34" s="32"/>
      <c r="O34" s="31"/>
      <c r="P34" s="25"/>
    </row>
    <row r="35" spans="1:16" ht="18.600000000000001">
      <c r="A35" s="40">
        <v>32</v>
      </c>
      <c r="B35" s="27" t="s">
        <v>85</v>
      </c>
      <c r="C35" s="28" t="s">
        <v>86</v>
      </c>
      <c r="D35" s="13" t="s">
        <v>87</v>
      </c>
      <c r="E35" s="32"/>
      <c r="F35" s="32"/>
      <c r="G35" s="31"/>
      <c r="H35" s="32"/>
      <c r="I35" s="32"/>
      <c r="J35" s="31"/>
      <c r="K35" s="32"/>
      <c r="L35" s="32"/>
      <c r="M35" s="32"/>
      <c r="N35" s="31"/>
      <c r="O35" s="32"/>
      <c r="P35" s="25"/>
    </row>
    <row r="36" spans="1:16" ht="18.600000000000001">
      <c r="A36" s="40">
        <v>33</v>
      </c>
      <c r="B36" s="27" t="s">
        <v>85</v>
      </c>
      <c r="C36" s="28" t="s">
        <v>88</v>
      </c>
      <c r="D36" s="13" t="s">
        <v>89</v>
      </c>
      <c r="E36" s="32"/>
      <c r="F36" s="32"/>
      <c r="G36" s="32"/>
      <c r="H36" s="31"/>
      <c r="I36" s="32"/>
      <c r="J36" s="32"/>
      <c r="K36" s="32"/>
      <c r="L36" s="32"/>
      <c r="M36" s="32"/>
      <c r="N36" s="31"/>
      <c r="O36" s="32"/>
      <c r="P36" s="25"/>
    </row>
    <row r="37" spans="1:16" ht="18.600000000000001">
      <c r="A37" s="40">
        <v>34</v>
      </c>
      <c r="B37" s="27" t="s">
        <v>85</v>
      </c>
      <c r="C37" s="28" t="s">
        <v>90</v>
      </c>
      <c r="D37" s="13" t="s">
        <v>91</v>
      </c>
      <c r="E37" s="32"/>
      <c r="F37" s="32"/>
      <c r="G37" s="32"/>
      <c r="H37" s="32"/>
      <c r="I37" s="32"/>
      <c r="J37" s="31"/>
      <c r="K37" s="32"/>
      <c r="L37" s="32"/>
      <c r="M37" s="32"/>
      <c r="N37" s="31"/>
      <c r="O37" s="32"/>
      <c r="P37" s="25"/>
    </row>
    <row r="38" spans="1:16" ht="18.600000000000001">
      <c r="A38" s="40">
        <v>35</v>
      </c>
      <c r="B38" s="27" t="s">
        <v>85</v>
      </c>
      <c r="C38" s="28" t="s">
        <v>92</v>
      </c>
      <c r="D38" s="13" t="s">
        <v>93</v>
      </c>
      <c r="E38" s="31"/>
      <c r="F38" s="32"/>
      <c r="G38" s="32"/>
      <c r="H38" s="32"/>
      <c r="I38" s="31"/>
      <c r="J38" s="32"/>
      <c r="K38" s="32"/>
      <c r="L38" s="32"/>
      <c r="M38" s="32"/>
      <c r="N38" s="32"/>
      <c r="O38" s="32"/>
      <c r="P38" s="25"/>
    </row>
    <row r="39" spans="1:16" ht="18.600000000000001">
      <c r="A39" s="40">
        <v>36</v>
      </c>
      <c r="B39" s="27" t="s">
        <v>85</v>
      </c>
      <c r="C39" s="28" t="s">
        <v>94</v>
      </c>
      <c r="D39" s="13" t="s">
        <v>95</v>
      </c>
      <c r="E39" s="32"/>
      <c r="F39" s="32"/>
      <c r="G39" s="32"/>
      <c r="H39" s="32"/>
      <c r="I39" s="32"/>
      <c r="J39" s="32"/>
      <c r="K39" s="32"/>
      <c r="L39" s="32"/>
      <c r="M39" s="31"/>
      <c r="N39" s="32"/>
      <c r="O39" s="32"/>
      <c r="P39" s="25"/>
    </row>
    <row r="40" spans="1:16" ht="18.600000000000001">
      <c r="A40" s="40">
        <v>37</v>
      </c>
      <c r="B40" s="27" t="s">
        <v>96</v>
      </c>
      <c r="C40" s="28" t="s">
        <v>97</v>
      </c>
      <c r="D40" s="13" t="s">
        <v>98</v>
      </c>
      <c r="E40" s="32"/>
      <c r="F40" s="32"/>
      <c r="G40" s="31"/>
      <c r="H40" s="32"/>
      <c r="I40" s="32"/>
      <c r="J40" s="32"/>
      <c r="K40" s="32"/>
      <c r="L40" s="32"/>
      <c r="M40" s="32"/>
      <c r="N40" s="32"/>
      <c r="O40" s="31"/>
      <c r="P40" s="25"/>
    </row>
    <row r="41" spans="1:16" ht="18.600000000000001">
      <c r="A41" s="40">
        <v>38</v>
      </c>
      <c r="B41" s="27" t="s">
        <v>101</v>
      </c>
      <c r="C41" s="28" t="s">
        <v>102</v>
      </c>
      <c r="D41" s="13" t="s">
        <v>103</v>
      </c>
      <c r="E41" s="32"/>
      <c r="F41" s="32"/>
      <c r="G41" s="32"/>
      <c r="H41" s="32"/>
      <c r="I41" s="31"/>
      <c r="J41" s="31"/>
      <c r="K41" s="32"/>
      <c r="L41" s="32"/>
      <c r="M41" s="32"/>
      <c r="N41" s="32"/>
      <c r="O41" s="32"/>
      <c r="P41" s="25"/>
    </row>
    <row r="42" spans="1:16" ht="18.600000000000001">
      <c r="A42" s="40">
        <v>39</v>
      </c>
      <c r="B42" s="27" t="s">
        <v>101</v>
      </c>
      <c r="C42" s="28" t="s">
        <v>104</v>
      </c>
      <c r="D42" s="13" t="s">
        <v>105</v>
      </c>
      <c r="E42" s="32"/>
      <c r="F42" s="32"/>
      <c r="G42" s="31"/>
      <c r="H42" s="32"/>
      <c r="I42" s="32"/>
      <c r="J42" s="32"/>
      <c r="K42" s="32"/>
      <c r="L42" s="32"/>
      <c r="M42" s="32"/>
      <c r="N42" s="32"/>
      <c r="O42" s="32"/>
      <c r="P42" s="25"/>
    </row>
    <row r="43" spans="1:16" ht="18.600000000000001">
      <c r="A43" s="40">
        <v>40</v>
      </c>
      <c r="B43" s="27" t="s">
        <v>101</v>
      </c>
      <c r="C43" s="28" t="s">
        <v>106</v>
      </c>
      <c r="D43" s="13" t="s">
        <v>107</v>
      </c>
      <c r="E43" s="32"/>
      <c r="F43" s="32"/>
      <c r="G43" s="32"/>
      <c r="H43" s="32"/>
      <c r="I43" s="32"/>
      <c r="J43" s="32"/>
      <c r="K43" s="31"/>
      <c r="L43" s="32"/>
      <c r="M43" s="32"/>
      <c r="N43" s="32"/>
      <c r="O43" s="32"/>
      <c r="P43" s="25"/>
    </row>
    <row r="44" spans="1:16" ht="18.600000000000001">
      <c r="A44" s="40">
        <v>41</v>
      </c>
      <c r="B44" s="27" t="s">
        <v>101</v>
      </c>
      <c r="C44" s="28" t="s">
        <v>108</v>
      </c>
      <c r="D44" s="13" t="s">
        <v>30</v>
      </c>
      <c r="E44" s="31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25"/>
    </row>
    <row r="45" spans="1:16" ht="18.600000000000001">
      <c r="A45" s="40">
        <v>42</v>
      </c>
      <c r="B45" s="27" t="s">
        <v>121</v>
      </c>
      <c r="C45" s="28" t="s">
        <v>129</v>
      </c>
      <c r="D45" s="13" t="s">
        <v>44</v>
      </c>
      <c r="E45" s="34"/>
      <c r="F45" s="32"/>
      <c r="G45" s="32"/>
      <c r="H45" s="32"/>
      <c r="I45" s="32"/>
      <c r="J45" s="32"/>
      <c r="K45" s="32"/>
      <c r="L45" s="31"/>
      <c r="M45" s="32"/>
      <c r="N45" s="32"/>
      <c r="O45" s="32"/>
      <c r="P45" s="25"/>
    </row>
    <row r="46" spans="1:16" ht="18.600000000000001">
      <c r="A46" s="40">
        <v>43</v>
      </c>
      <c r="B46" s="42" t="s">
        <v>121</v>
      </c>
      <c r="C46" s="43" t="s">
        <v>137</v>
      </c>
      <c r="D46" s="45" t="s">
        <v>138</v>
      </c>
      <c r="E46" s="31"/>
      <c r="F46" s="32"/>
      <c r="G46" s="32"/>
      <c r="H46" s="32"/>
      <c r="I46" s="32"/>
      <c r="J46" s="32"/>
      <c r="K46" s="32"/>
      <c r="L46" s="34"/>
      <c r="M46" s="31"/>
      <c r="N46" s="32"/>
      <c r="O46" s="32"/>
      <c r="P46" s="25"/>
    </row>
  </sheetData>
  <mergeCells count="10">
    <mergeCell ref="A2:A3"/>
    <mergeCell ref="B2:B3"/>
    <mergeCell ref="C2:C3"/>
    <mergeCell ref="D2:D3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مرداد 1405</vt:lpstr>
      <vt:lpstr>برنامه پزشک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حسین تاج آبادی</dc:creator>
  <cp:lastModifiedBy>384 متین شاه کرمی</cp:lastModifiedBy>
  <dcterms:created xsi:type="dcterms:W3CDTF">2025-10-08T08:46:36Z</dcterms:created>
  <dcterms:modified xsi:type="dcterms:W3CDTF">2026-09-12T05:38:35Z</dcterms:modified>
</cp:coreProperties>
</file>